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https://bdobdocom-my.sharepoint.com/personal/k_lourimi_bdo_tn/Documents/BDO Consulting/001-Mission/01- EITI Cameroune 16&amp;17/2019/Reporting/"/>
    </mc:Choice>
  </mc:AlternateContent>
  <xr:revisionPtr revIDLastSave="0" documentId="8_{9AC2116D-F228-4B47-8908-C9521F1C87DF}" xr6:coauthVersionLast="47" xr6:coauthVersionMax="47" xr10:uidLastSave="{00000000-0000-0000-0000-000000000000}"/>
  <bookViews>
    <workbookView xWindow="-110" yWindow="-110" windowWidth="19420" windowHeight="10420" tabRatio="683" activeTab="1" xr2:uid="{00000000-000D-0000-FFFF-FFFF00000000}"/>
  </bookViews>
  <sheets>
    <sheet name="Introduction" sheetId="13" r:id="rId1"/>
    <sheet name="Partie 1 - Présentation" sheetId="9" r:id="rId2"/>
    <sheet name="Partie 2 - Liste de pointage" sheetId="8" r:id="rId3"/>
    <sheet name="Partie 3 - Entités déclarantes" sheetId="12" r:id="rId4"/>
    <sheet name="Partie 4 - Recettes de l’État" sheetId="4" r:id="rId5"/>
    <sheet name="Partie 5 - Données d’entreprise" sheetId="11" r:id="rId6"/>
    <sheet name="Listes" sheetId="10" state="hidden" r:id="rId7"/>
  </sheets>
  <externalReferences>
    <externalReference r:id="rId8"/>
    <externalReference r:id="rId9"/>
    <externalReference r:id="rId10"/>
  </externalReferences>
  <definedNames>
    <definedName name="Agency_type">Table15[Type d''Agence]</definedName>
    <definedName name="Commodities_list">Table5_Commodities_list[Description de produit HS av. volume]</definedName>
    <definedName name="Commodity_names">Table5_Commodities_list[Description de produit HS]</definedName>
    <definedName name="Companies_list">#REF!</definedName>
    <definedName name="Currency_code_list">Table1_Country_codes_and_currencies[Code de devise (ISO 4217)]</definedName>
    <definedName name="GFS_list">Table6_GFS_codes_classification[Combiné]</definedName>
    <definedName name="Government_entities_list">#REF!</definedName>
    <definedName name="Project_phases_list">Table12[Étapes du projet]</definedName>
    <definedName name="Projectname">#REF!</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9" i="11" l="1"/>
  <c r="J81" i="11" s="1"/>
  <c r="J71" i="4"/>
  <c r="J73" i="4" s="1"/>
  <c r="I47" i="12"/>
  <c r="I46" i="12"/>
  <c r="I45" i="12"/>
  <c r="I44" i="12"/>
  <c r="I43" i="12"/>
  <c r="I42" i="12"/>
  <c r="I41" i="12"/>
  <c r="I40" i="12"/>
  <c r="I39" i="12"/>
  <c r="I38" i="12"/>
  <c r="I37" i="12"/>
  <c r="I36" i="12"/>
  <c r="I35" i="12"/>
  <c r="I34" i="12"/>
  <c r="I33" i="12"/>
  <c r="I32" i="12"/>
  <c r="I31" i="12"/>
  <c r="D37" i="8"/>
  <c r="B93" i="8" l="1"/>
  <c r="B95" i="8"/>
  <c r="D54" i="8" l="1"/>
  <c r="F54" i="8" l="1"/>
  <c r="F214" i="8"/>
  <c r="F213" i="8"/>
  <c r="F186" i="8" l="1"/>
  <c r="F180" i="8"/>
  <c r="F49" i="8"/>
  <c r="F42" i="8"/>
  <c r="D155" i="8" l="1"/>
  <c r="E60" i="9" l="1"/>
  <c r="E59" i="9"/>
  <c r="E61" i="9"/>
  <c r="E62" i="9"/>
  <c r="E58" i="9" l="1"/>
  <c r="B151" i="8"/>
  <c r="B115" i="8"/>
  <c r="B113" i="8"/>
  <c r="B111" i="8"/>
  <c r="B109" i="8"/>
  <c r="B15" i="11"/>
  <c r="B16" i="11"/>
  <c r="B17" i="11"/>
  <c r="B18" i="11"/>
  <c r="B19" i="11"/>
  <c r="B20" i="11"/>
  <c r="B21" i="11"/>
  <c r="B22" i="11"/>
  <c r="B23" i="11"/>
  <c r="B24" i="11"/>
  <c r="B25" i="11"/>
  <c r="B26" i="11"/>
  <c r="B27" i="11"/>
  <c r="B28" i="11"/>
  <c r="B29" i="11"/>
  <c r="B30" i="11"/>
  <c r="B31" i="11"/>
  <c r="N4" i="4"/>
  <c r="H4" i="8"/>
  <c r="G4" i="9"/>
  <c r="J87" i="4"/>
  <c r="B35" i="4"/>
  <c r="C35" i="4"/>
  <c r="D35" i="4"/>
  <c r="E35" i="4"/>
  <c r="B44" i="4"/>
  <c r="C44" i="4"/>
  <c r="D44" i="4"/>
  <c r="E44" i="4"/>
  <c r="E69" i="4"/>
  <c r="D69" i="4"/>
  <c r="C69" i="4"/>
  <c r="B69" i="4"/>
  <c r="E47" i="4"/>
  <c r="D47" i="4"/>
  <c r="C47" i="4"/>
  <c r="B47" i="4"/>
  <c r="E46" i="4"/>
  <c r="D46" i="4"/>
  <c r="C46" i="4"/>
  <c r="B46" i="4"/>
  <c r="E45" i="4"/>
  <c r="D45" i="4"/>
  <c r="C45" i="4"/>
  <c r="B45" i="4"/>
  <c r="E43" i="4"/>
  <c r="D43" i="4"/>
  <c r="C43" i="4"/>
  <c r="B43" i="4"/>
  <c r="E42" i="4"/>
  <c r="D42" i="4"/>
  <c r="C42" i="4"/>
  <c r="B42" i="4"/>
  <c r="E41" i="4"/>
  <c r="D41" i="4"/>
  <c r="C41" i="4"/>
  <c r="B41" i="4"/>
  <c r="E33" i="4"/>
  <c r="D23" i="4"/>
  <c r="E24" i="4"/>
  <c r="D24" i="4"/>
  <c r="C24" i="4"/>
  <c r="B24" i="4"/>
  <c r="E23" i="4"/>
  <c r="C23" i="4"/>
  <c r="B23" i="4"/>
  <c r="E22" i="4"/>
  <c r="D22" i="4"/>
  <c r="C22" i="4"/>
  <c r="B22" i="4"/>
  <c r="C25" i="4"/>
  <c r="C26" i="4"/>
  <c r="C27" i="4"/>
  <c r="C28" i="4"/>
  <c r="C29" i="4"/>
  <c r="C30" i="4"/>
  <c r="C31" i="4"/>
  <c r="C32" i="4"/>
  <c r="C33" i="4"/>
  <c r="C34" i="4"/>
  <c r="C36" i="4"/>
  <c r="C37" i="4"/>
  <c r="C38" i="4"/>
  <c r="C39" i="4"/>
  <c r="C40" i="4"/>
  <c r="D25" i="4"/>
  <c r="D26" i="4"/>
  <c r="D27" i="4"/>
  <c r="D28" i="4"/>
  <c r="D29" i="4"/>
  <c r="D30" i="4"/>
  <c r="D31" i="4"/>
  <c r="D32" i="4"/>
  <c r="D33" i="4"/>
  <c r="D34" i="4"/>
  <c r="D36" i="4"/>
  <c r="D37" i="4"/>
  <c r="D38" i="4"/>
  <c r="D39" i="4"/>
  <c r="D40" i="4"/>
  <c r="E25" i="4"/>
  <c r="E26" i="4"/>
  <c r="E27" i="4"/>
  <c r="E28" i="4"/>
  <c r="E29" i="4"/>
  <c r="E30" i="4"/>
  <c r="E31" i="4"/>
  <c r="E32" i="4"/>
  <c r="E34" i="4"/>
  <c r="E36" i="4"/>
  <c r="E37" i="4"/>
  <c r="E38" i="4"/>
  <c r="E39" i="4"/>
  <c r="E40" i="4"/>
  <c r="B25" i="4"/>
  <c r="B26" i="4"/>
  <c r="B27" i="4"/>
  <c r="B28" i="4"/>
  <c r="B29" i="4"/>
  <c r="B30" i="4"/>
  <c r="B31" i="4"/>
  <c r="B32" i="4"/>
  <c r="B33" i="4"/>
  <c r="B34" i="4"/>
  <c r="B36" i="4"/>
  <c r="B37" i="4"/>
  <c r="B38" i="4"/>
  <c r="B39" i="4"/>
  <c r="B4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tc={75448C08-EA05-419D-AF23-3BEC36C1BDE2}</author>
  </authors>
  <commentList>
    <comment ref="E14" authorId="0" shapeId="0" xr:uid="{75448C08-EA05-419D-AF23-3BEC36C1BDE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total ne colle pas avec le rapport 763,95</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<sst xmlns="http://schemas.openxmlformats.org/spreadsheetml/2006/main" count="4129" uniqueCount="2804">
  <si>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</si>
  <si>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</si>
  <si>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</si>
  <si>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</si>
  <si>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</si>
  <si>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</si>
  <si>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</si>
  <si>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</si>
  <si>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</si>
  <si>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</si>
  <si>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</si>
  <si>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</si>
  <si>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</si>
  <si>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</si>
  <si>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</si>
  <si>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</si>
  <si>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</si>
  <si>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</si>
  <si>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</si>
  <si>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</si>
  <si>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</si>
  <si>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</si>
  <si>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</si>
  <si>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</si>
  <si>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</si>
  <si>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</si>
  <si>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</si>
  <si>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</si>
  <si>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</si>
  <si>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</si>
  <si>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</si>
  <si>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</si>
  <si>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</si>
  <si>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</si>
  <si>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</si>
  <si>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</si>
  <si>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</si>
  <si>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</si>
  <si>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</si>
  <si>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</si>
  <si>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</si>
  <si>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</si>
  <si>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</si>
  <si>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</si>
  <si>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</si>
  <si>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</si>
  <si>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</si>
  <si>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</si>
  <si>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</si>
  <si>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</si>
  <si>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</si>
  <si>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</si>
  <si>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</si>
  <si>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</si>
  <si>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</si>
  <si>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</si>
  <si>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</si>
  <si>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</si>
  <si>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</si>
  <si>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</si>
  <si>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</si>
  <si>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</si>
  <si>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</si>
  <si>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</si>
  <si>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</si>
  <si>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</si>
  <si>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</si>
  <si>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</si>
  <si>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</si>
  <si>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</si>
  <si>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</si>
  <si>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</si>
  <si>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</si>
  <si>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</si>
  <si>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</si>
  <si>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</si>
  <si>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</si>
  <si>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</si>
  <si>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</si>
  <si>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</si>
  <si>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</si>
  <si>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</si>
  <si>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</si>
  <si>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</si>
  <si>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</si>
  <si>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</si>
  <si>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</si>
  <si>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</si>
  <si>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</si>
  <si>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</si>
  <si>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</si>
  <si>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</si>
  <si>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</si>
  <si>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</si>
  <si>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</si>
  <si>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</si>
  <si>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</si>
  <si>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</si>
  <si>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</si>
  <si>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</si>
  <si>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</si>
  <si>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</si>
  <si>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</si>
  <si>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</si>
  <si>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</si>
  <si>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</si>
  <si>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</si>
  <si>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</si>
  <si>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</si>
  <si>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</si>
  <si>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</si>
  <si>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</si>
  <si>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</si>
  <si>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</si>
  <si>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</si>
  <si>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</si>
  <si>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</si>
  <si>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</si>
  <si>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</si>
  <si>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</si>
  <si>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</si>
  <si>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</si>
  <si>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</si>
  <si>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</si>
  <si>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</si>
  <si>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</si>
  <si>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</si>
  <si>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</si>
  <si>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</si>
  <si>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</si>
  <si>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</si>
  <si>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</si>
  <si>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</si>
  <si>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</si>
  <si>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</si>
  <si>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</si>
  <si>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</si>
  <si>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</si>
  <si>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</si>
  <si>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</si>
  <si>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</si>
  <si>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</si>
  <si>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</si>
  <si>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</si>
  <si>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</si>
  <si>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</si>
  <si>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</si>
  <si>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</si>
  <si>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</si>
  <si>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</si>
  <si>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</si>
  <si>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</si>
  <si>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</si>
  <si>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</si>
  <si>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</si>
  <si>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</si>
  <si>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</si>
  <si>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</si>
  <si>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</si>
  <si>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</si>
  <si>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</si>
  <si>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</si>
  <si>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</si>
  <si>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</si>
  <si>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</si>
  <si>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</si>
  <si>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</si>
  <si>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</si>
  <si>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</si>
  <si>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</si>
  <si>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</si>
  <si>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</si>
  <si>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</si>
  <si>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</si>
  <si>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</si>
  <si>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</si>
  <si>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</si>
  <si>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</si>
  <si>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</si>
  <si>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</si>
  <si>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</si>
  <si>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</si>
  <si>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</si>
  <si>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</si>
  <si>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</si>
  <si>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</si>
  <si>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</si>
  <si>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</si>
  <si>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</si>
  <si>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</si>
  <si>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</si>
  <si>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</si>
  <si>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</si>
  <si>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</si>
  <si>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</si>
  <si>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</si>
  <si>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</si>
  <si>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</si>
  <si>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</si>
  <si>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</si>
  <si>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</si>
  <si>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</si>
  <si>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</si>
  <si>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</si>
  <si>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</si>
  <si>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</si>
  <si>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</si>
  <si>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</si>
  <si>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</si>
  <si>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</si>
  <si>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</si>
  <si>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</si>
  <si>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</si>
  <si>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</si>
  <si>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</si>
  <si>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</si>
  <si>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</si>
  <si>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</si>
  <si>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</si>
  <si>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</si>
  <si>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</si>
  <si>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</si>
  <si>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</si>
  <si>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</si>
  <si>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</si>
  <si>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</si>
  <si>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</si>
  <si>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</si>
  <si>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</si>
  <si>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</si>
  <si>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</si>
  <si>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</si>
  <si>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</si>
  <si>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</si>
  <si>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</si>
  <si>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</si>
  <si>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</si>
  <si>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</si>
  <si>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</si>
  <si>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</si>
  <si>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</si>
  <si>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</si>
  <si>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</si>
  <si>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</si>
  <si>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</si>
  <si>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</si>
  <si>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</si>
  <si>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</si>
  <si>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</si>
  <si>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</si>
  <si>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</si>
  <si>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</si>
  <si>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</si>
  <si>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</si>
  <si>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</si>
  <si>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</si>
  <si>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</si>
  <si>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</si>
  <si>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</si>
  <si>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</si>
  <si>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</si>
  <si>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</si>
  <si>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</si>
  <si>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</si>
  <si>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</si>
  <si>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</si>
  <si>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</si>
  <si>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</si>
  <si>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</si>
  <si>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</si>
  <si>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</si>
  <si>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</si>
  <si>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</si>
  <si>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</si>
  <si>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</si>
  <si>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</si>
  <si>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</si>
  <si>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</si>
  <si>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</si>
  <si>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</si>
  <si>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</si>
  <si>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</si>
  <si>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</si>
  <si>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</si>
  <si>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</si>
  <si>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</si>
  <si>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</si>
  <si>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</si>
  <si>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</si>
  <si>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</si>
  <si>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</si>
  <si>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</si>
  <si>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</si>
  <si>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</si>
  <si>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</si>
  <si>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</si>
  <si>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</si>
  <si>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</si>
  <si>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</si>
  <si>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</si>
  <si>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</si>
  <si>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</si>
  <si>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</si>
  <si>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</si>
  <si>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</si>
  <si>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</si>
  <si>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</si>
  <si>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</si>
  <si>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</si>
  <si>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</si>
  <si>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</si>
  <si>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</si>
  <si>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</si>
  <si>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</si>
  <si>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</si>
  <si>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</si>
  <si>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</si>
  <si>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</si>
  <si>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</si>
  <si>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</si>
  <si>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</si>
  <si>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</si>
  <si>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</si>
  <si>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</si>
  <si>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</si>
  <si>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</si>
  <si>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</si>
  <si>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</si>
  <si>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</si>
  <si>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</si>
  <si>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</si>
  <si>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</si>
  <si>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</si>
  <si>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</si>
  <si>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</si>
  <si>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</si>
  <si>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</si>
  <si>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</si>
  <si>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</si>
  <si>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</si>
  <si>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</si>
  <si>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</si>
  <si>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</si>
  <si>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</si>
  <si>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</si>
  <si>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</si>
  <si>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</si>
  <si>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</si>
  <si>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</si>
  <si>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</si>
  <si>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</si>
  <si>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</si>
  <si>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</si>
  <si>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</si>
  <si>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</si>
  <si>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</si>
  <si>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</si>
  <si>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</si>
  <si>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</si>
  <si>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</si>
  <si>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</si>
  <si>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</si>
  <si>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</si>
  <si>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</si>
  <si>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</si>
  <si>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</si>
  <si>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</si>
  <si>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</si>
  <si>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</si>
  <si>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</si>
  <si>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</si>
  <si>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</si>
  <si>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</si>
  <si>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</si>
  <si>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</si>
  <si>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</si>
  <si>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</si>
  <si>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</si>
  <si>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</si>
  <si>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</si>
  <si>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</si>
  <si>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</si>
  <si>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</si>
  <si>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</si>
  <si>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</si>
  <si>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</si>
  <si>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</si>
  <si>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</si>
  <si>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</si>
  <si>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</si>
  <si>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</si>
  <si>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</si>
  <si>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</si>
  <si>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</si>
  <si>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</si>
  <si>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</si>
  <si>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</si>
  <si>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</si>
  <si>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</si>
  <si>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</si>
  <si>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</si>
  <si>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</si>
  <si>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</si>
  <si>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</si>
  <si>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</si>
  <si>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</si>
  <si>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</si>
  <si>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</si>
  <si>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</si>
  <si>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</si>
  <si>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</si>
  <si>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</si>
  <si>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</si>
  <si>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</si>
  <si>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</si>
  <si>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</si>
  <si>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</si>
  <si>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</si>
  <si>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</si>
  <si>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</si>
  <si>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</si>
  <si>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</si>
  <si>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</si>
  <si>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</si>
  <si>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</si>
  <si>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</si>
  <si>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</si>
  <si>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</si>
  <si>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</si>
  <si>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</si>
  <si>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</si>
  <si>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</si>
  <si>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</si>
  <si>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</si>
  <si>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</si>
  <si>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</si>
  <si>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</si>
  <si>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</si>
  <si>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</si>
  <si>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</si>
  <si>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</si>
  <si>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</si>
  <si>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</si>
  <si>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</si>
  <si>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</si>
  <si>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</si>
  <si>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</si>
  <si>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</si>
  <si>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</si>
  <si>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</si>
  <si>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</si>
  <si>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</si>
  <si>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</si>
  <si>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</si>
  <si>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</si>
  <si>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</si>
  <si>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</si>
  <si>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</si>
  <si>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</si>
  <si>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</si>
  <si>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</si>
  <si>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</si>
  <si>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</si>
  <si>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</si>
  <si>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</si>
  <si>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</si>
  <si>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</si>
  <si>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</si>
  <si>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</si>
  <si>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</si>
  <si>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</si>
  <si>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</si>
  <si>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</si>
  <si>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</si>
  <si>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</si>
  <si>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</si>
  <si>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</si>
  <si>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</si>
  <si>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</si>
  <si>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</si>
  <si>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</si>
  <si>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</si>
  <si>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</si>
  <si>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</si>
  <si>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</si>
  <si>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</si>
  <si>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</si>
  <si>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</si>
  <si>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</si>
  <si>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</si>
  <si>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</si>
  <si>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</si>
  <si>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</si>
  <si>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</si>
  <si>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</si>
  <si>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</si>
  <si>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</si>
  <si>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</si>
  <si>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</si>
  <si>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</si>
  <si>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</si>
  <si>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</si>
  <si>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</si>
  <si>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</si>
  <si>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</si>
  <si>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</si>
  <si>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</si>
  <si>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</si>
  <si>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</si>
  <si>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</si>
  <si>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</si>
  <si>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</si>
  <si>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</si>
  <si>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</si>
  <si>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</si>
  <si>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</si>
  <si>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</si>
  <si>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</si>
  <si>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</si>
  <si>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</si>
  <si>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</si>
  <si>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</si>
  <si>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</si>
  <si>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</si>
  <si>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</si>
  <si>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</si>
  <si>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</si>
  <si>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</si>
  <si>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</si>
  <si>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</si>
  <si>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</si>
  <si>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</si>
  <si>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</si>
  <si>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</si>
  <si>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</si>
  <si>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</si>
  <si>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</si>
  <si>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</si>
  <si>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</si>
  <si>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</si>
  <si>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</si>
  <si>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</si>
  <si>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</si>
  <si>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</si>
  <si>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</si>
  <si>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</si>
  <si>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</si>
  <si>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</si>
  <si>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</si>
  <si>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</si>
  <si>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</si>
  <si>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</si>
  <si>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</si>
  <si>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</si>
  <si>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</si>
  <si>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</si>
  <si>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</si>
  <si>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</si>
  <si>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</si>
  <si>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</si>
  <si>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</si>
  <si>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</si>
  <si>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</si>
  <si>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</si>
  <si>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</si>
  <si>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</si>
  <si>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</si>
  <si>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</si>
  <si>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</si>
  <si>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</si>
  <si>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</si>
  <si>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</si>
  <si>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</si>
  <si>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</si>
  <si>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</si>
  <si>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</si>
  <si>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</si>
  <si>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</si>
  <si>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</si>
  <si>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</si>
  <si>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</si>
  <si>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</si>
  <si>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</si>
  <si>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</si>
  <si>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</si>
  <si>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</si>
  <si>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</si>
  <si>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</si>
  <si>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</si>
  <si>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</si>
  <si>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</si>
  <si>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</si>
  <si>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</si>
  <si>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</si>
  <si>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</si>
  <si>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</si>
  <si>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</si>
  <si>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</si>
  <si>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</si>
  <si>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</si>
  <si>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</si>
  <si>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</si>
  <si>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</si>
  <si>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</si>
  <si>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</si>
  <si>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</si>
  <si>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</si>
  <si>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</si>
  <si>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</si>
  <si>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</si>
  <si>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</si>
  <si>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</si>
  <si>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</si>
  <si>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</si>
  <si>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</si>
  <si>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</si>
  <si>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</si>
  <si>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</si>
  <si>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</si>
  <si>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</si>
  <si>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</si>
  <si>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</si>
  <si>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</si>
  <si>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</si>
  <si>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</si>
  <si>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</si>
  <si>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</si>
  <si>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</si>
  <si>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</si>
  <si>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</si>
  <si>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</si>
  <si>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</si>
  <si>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</si>
  <si>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</si>
  <si>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</si>
  <si>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</si>
  <si>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</si>
  <si>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</si>
  <si>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</si>
  <si>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</si>
  <si>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</si>
  <si>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</si>
  <si>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</si>
  <si>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</si>
  <si>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</si>
  <si>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</si>
  <si>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</si>
  <si>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</si>
  <si>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</si>
  <si>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</si>
  <si>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</si>
  <si>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</si>
  <si>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</si>
  <si>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</si>
  <si>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</si>
  <si>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</si>
  <si>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</si>
  <si>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</si>
  <si>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</si>
  <si>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</si>
  <si>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</si>
  <si>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</si>
  <si>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</si>
  <si>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</si>
  <si>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</si>
  <si>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</si>
  <si>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</si>
  <si>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</si>
  <si>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</si>
  <si>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</si>
  <si>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</si>
  <si>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</si>
  <si>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</si>
  <si>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</si>
  <si>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</si>
  <si>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</si>
  <si>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</si>
  <si>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</si>
  <si>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</si>
  <si>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</si>
  <si>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</si>
  <si>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</si>
  <si>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</si>
  <si>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</si>
  <si>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</si>
  <si>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</si>
  <si>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</si>
  <si>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</si>
  <si>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</si>
  <si>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</si>
  <si>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</si>
  <si>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</si>
  <si>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</si>
  <si>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</si>
  <si>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</si>
  <si>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</si>
  <si>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</si>
  <si>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</si>
  <si>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</si>
  <si>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</si>
  <si>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</si>
  <si>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</si>
  <si>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</si>
  <si>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</si>
  <si>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</si>
  <si>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</si>
  <si>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</si>
  <si>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</si>
  <si>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</si>
  <si>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</si>
  <si>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</si>
  <si>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</si>
  <si>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</si>
  <si>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</si>
  <si>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</si>
  <si>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</si>
  <si>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</si>
  <si>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</si>
  <si>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</si>
  <si>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</si>
  <si>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</si>
  <si>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</si>
  <si>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</si>
  <si>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</si>
  <si>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</si>
  <si>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</si>
  <si>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</si>
  <si>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</si>
  <si>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</si>
  <si>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</si>
  <si>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</si>
  <si>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</si>
  <si>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</si>
  <si>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</si>
  <si>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</si>
  <si>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</si>
  <si>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</si>
  <si>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</si>
  <si>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</si>
  <si>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</si>
  <si>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</si>
  <si>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</si>
  <si>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</si>
  <si>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</si>
  <si>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</si>
  <si>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</si>
  <si>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</si>
  <si>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</si>
  <si>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</si>
  <si>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</si>
  <si>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</si>
  <si>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</si>
  <si>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</si>
  <si>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</si>
  <si>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</si>
  <si>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</si>
  <si>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</si>
  <si>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</si>
  <si>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</si>
  <si>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</si>
  <si>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</si>
  <si>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</si>
  <si>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</si>
  <si>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</si>
  <si>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</si>
  <si>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</si>
  <si>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</si>
  <si>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</si>
  <si>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</si>
  <si>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</si>
  <si>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</si>
  <si>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</si>
  <si>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</si>
  <si>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</si>
  <si>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</si>
  <si>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</si>
  <si>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</si>
  <si>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</si>
  <si>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</si>
  <si>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</si>
  <si>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</si>
  <si>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</si>
  <si>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</si>
  <si>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</si>
  <si>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</si>
  <si>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</si>
  <si>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</si>
  <si>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</si>
  <si>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</si>
  <si>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</si>
  <si>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</si>
  <si>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</si>
  <si>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</si>
  <si>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</si>
  <si>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</si>
  <si>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</si>
  <si>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</si>
  <si>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</si>
  <si>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</si>
  <si>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</si>
  <si>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</si>
  <si>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</si>
  <si>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</si>
  <si>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</si>
  <si>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</si>
  <si>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</si>
  <si>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</si>
  <si>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</si>
  <si>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</si>
  <si>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</si>
  <si>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</si>
  <si>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</si>
  <si>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</si>
  <si>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</si>
  <si>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</si>
  <si>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</si>
  <si>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</si>
  <si>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</si>
  <si>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</si>
  <si>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</si>
  <si>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</si>
  <si>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</si>
  <si>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</si>
  <si>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</si>
  <si>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</si>
  <si>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</si>
  <si>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</si>
  <si>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</si>
  <si>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</si>
  <si>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</si>
  <si>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</si>
  <si>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</si>
  <si>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</si>
  <si>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</si>
  <si>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</si>
  <si>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</si>
  <si>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</si>
  <si>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</si>
  <si>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</si>
  <si>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</si>
  <si>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</si>
  <si>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</si>
  <si>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</si>
  <si>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</si>
  <si>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</si>
  <si>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</si>
  <si>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</si>
  <si>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</si>
  <si>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</si>
  <si>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</si>
  <si>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</si>
  <si>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</si>
  <si>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</si>
  <si>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</si>
  <si>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</si>
  <si>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</si>
  <si>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</si>
  <si>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</si>
  <si>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</si>
  <si>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</si>
  <si>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</si>
  <si>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</si>
  <si>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</si>
  <si>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</si>
  <si>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</si>
  <si>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</si>
  <si>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</si>
  <si>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</si>
  <si>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</si>
  <si>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</si>
  <si>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</si>
  <si>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</si>
  <si>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</si>
  <si>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</si>
  <si>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</si>
  <si>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</si>
  <si>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</si>
  <si>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</si>
  <si>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</si>
  <si>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</si>
  <si>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</si>
  <si>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</si>
  <si>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</si>
  <si>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</si>
  <si>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</si>
  <si>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</si>
  <si>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</si>
  <si>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</si>
  <si>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</si>
  <si>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</si>
  <si>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</si>
  <si>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</si>
  <si>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</si>
  <si>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</si>
  <si>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</si>
  <si>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</si>
  <si>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</si>
  <si>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</si>
  <si>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</si>
  <si>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</si>
  <si>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</si>
  <si>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</si>
  <si>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</si>
  <si>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</si>
  <si>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</si>
  <si>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</si>
  <si>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</si>
  <si>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</si>
  <si>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</si>
  <si>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</si>
  <si>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</si>
  <si>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</si>
  <si>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</si>
  <si>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</si>
  <si>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</si>
  <si>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</si>
  <si>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</si>
  <si>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</si>
  <si>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</si>
  <si>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</si>
  <si>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</si>
  <si>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</si>
  <si>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</si>
  <si>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</si>
  <si>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</si>
  <si>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</si>
  <si>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</si>
  <si>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</si>
  <si>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</si>
  <si>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</si>
  <si>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</si>
  <si>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</si>
  <si>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</si>
  <si>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</si>
  <si>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</si>
  <si>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</si>
  <si>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</si>
  <si>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</si>
  <si>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</si>
  <si>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</si>
  <si>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</si>
  <si>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</si>
  <si>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</si>
  <si>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</si>
  <si>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</si>
  <si>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</si>
  <si>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</si>
  <si>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</si>
  <si>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</si>
  <si>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</si>
  <si>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</si>
  <si>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</si>
  <si>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</si>
  <si>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</si>
  <si>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</si>
  <si>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</si>
  <si>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</si>
  <si>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</si>
  <si>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</si>
  <si>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</si>
  <si>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</si>
  <si>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</si>
  <si>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</si>
  <si>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</si>
  <si>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</si>
  <si>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</si>
  <si>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</si>
  <si>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</si>
  <si>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</si>
  <si>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</si>
  <si>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</si>
  <si>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</si>
  <si>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</si>
  <si>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</si>
  <si>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</si>
  <si>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</si>
  <si>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</si>
  <si>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</si>
  <si>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</si>
  <si>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</si>
  <si>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</si>
  <si>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</si>
  <si>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</si>
  <si>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</si>
  <si>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</si>
  <si>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</si>
  <si>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</si>
  <si>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</si>
  <si>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</si>
  <si>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</si>
  <si>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</si>
  <si>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</si>
  <si>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</si>
  <si>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</si>
  <si>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</si>
  <si>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</si>
  <si>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</si>
  <si>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</si>
  <si>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</si>
  <si>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</si>
  <si>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</si>
  <si>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</si>
  <si>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</si>
  <si>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</si>
  <si>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</si>
  <si>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</si>
  <si>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</si>
  <si>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</si>
  <si>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</si>
  <si>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</si>
  <si>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</si>
  <si>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</si>
  <si>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</si>
  <si>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</si>
  <si>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</si>
  <si>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</si>
  <si>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</si>
  <si>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</si>
  <si>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</si>
  <si>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</si>
  <si>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</si>
  <si>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</si>
  <si>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</si>
  <si>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</si>
  <si>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</si>
  <si>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</si>
  <si>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</si>
  <si>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</si>
  <si>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</si>
  <si>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</si>
  <si>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</si>
  <si>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</si>
  <si>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</si>
  <si>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</si>
  <si>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</si>
  <si>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</si>
  <si>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</si>
  <si>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</si>
  <si>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</si>
  <si>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</si>
  <si>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</si>
  <si>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</si>
  <si>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</si>
  <si>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</si>
  <si>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</si>
  <si>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</si>
  <si>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</si>
  <si>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</si>
  <si>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</si>
  <si>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</si>
  <si>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</si>
  <si>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</si>
  <si>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</si>
  <si>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</si>
  <si>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</si>
  <si>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</si>
  <si>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</si>
  <si>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</si>
  <si>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</si>
  <si>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</si>
  <si>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</si>
  <si>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</si>
  <si>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</si>
  <si>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</si>
  <si>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</si>
  <si>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</si>
  <si>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</si>
  <si>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</si>
  <si>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</si>
  <si>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</si>
  <si>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</si>
  <si>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</si>
  <si>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</si>
  <si>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</si>
  <si>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</si>
  <si>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</si>
  <si>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</si>
  <si>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</si>
  <si>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</si>
  <si>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</si>
  <si>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</si>
  <si>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</si>
  <si>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</si>
  <si>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</si>
  <si>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</si>
  <si>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</si>
  <si>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</si>
  <si>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</si>
  <si>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</si>
  <si>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</si>
  <si>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</si>
  <si>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</si>
  <si>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</si>
  <si>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</si>
  <si>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</si>
  <si>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</si>
  <si>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</si>
  <si>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</si>
  <si>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</si>
  <si>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</si>
  <si>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</si>
  <si>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</si>
  <si>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</si>
  <si>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</si>
  <si>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</si>
  <si>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</si>
  <si>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</si>
  <si>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</si>
  <si>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</si>
  <si>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</si>
  <si>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</si>
  <si>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</si>
  <si>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</si>
  <si>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</si>
  <si>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</si>
  <si>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</si>
  <si>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</si>
  <si>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</si>
  <si>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</si>
  <si>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</si>
  <si>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</si>
  <si>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</si>
  <si>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</si>
  <si>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</si>
  <si>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</si>
  <si>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</si>
  <si>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</si>
  <si>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</si>
  <si>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</si>
  <si>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</si>
  <si>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</si>
  <si>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</si>
  <si>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</si>
  <si>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</si>
  <si>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</si>
  <si>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</si>
  <si>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</si>
  <si>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</si>
  <si>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</si>
  <si>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</si>
  <si>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</si>
  <si>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</si>
  <si>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</si>
  <si>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</si>
  <si>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</si>
  <si>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</si>
  <si>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</si>
  <si>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</si>
  <si>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</si>
  <si>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</si>
  <si>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</si>
  <si>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</si>
  <si>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</si>
  <si>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</si>
  <si>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</si>
  <si>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</si>
  <si>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</si>
  <si>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</si>
  <si>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</si>
  <si>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</si>
  <si>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</si>
  <si>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</si>
  <si>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</si>
  <si>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</si>
  <si>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</si>
  <si>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</si>
  <si>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</si>
  <si>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</si>
  <si>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</si>
  <si>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</si>
  <si>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</si>
  <si>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</si>
  <si>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</si>
  <si>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</si>
  <si>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</si>
  <si>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</si>
  <si>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</si>
  <si>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</si>
  <si>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</si>
  <si>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</si>
  <si>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</si>
  <si>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</si>
  <si>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</si>
  <si>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</si>
  <si>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</si>
  <si>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</si>
  <si>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</si>
  <si>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</si>
  <si>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</si>
  <si>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</si>
  <si>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</si>
  <si>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</si>
  <si>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</si>
  <si>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</si>
  <si>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</si>
  <si>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</si>
  <si>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</si>
  <si>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</si>
  <si>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</si>
  <si>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</si>
  <si>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</si>
  <si>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</si>
  <si>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</si>
  <si>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</si>
  <si>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</si>
  <si>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</si>
  <si>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</si>
  <si>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</si>
  <si>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</si>
  <si>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</si>
  <si>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</si>
  <si>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</si>
  <si>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</si>
  <si>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</si>
  <si>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</si>
  <si>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</si>
  <si>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</si>
  <si>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</si>
  <si>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</si>
  <si>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</si>
  <si>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</si>
  <si>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</si>
  <si>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</si>
  <si>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</si>
  <si>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</si>
  <si>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</si>
  <si>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</si>
  <si>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</si>
  <si>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</si>
  <si>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</si>
  <si>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</si>
  <si>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</si>
  <si>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</si>
  <si>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</si>
  <si>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</si>
  <si>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</si>
  <si>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</si>
  <si>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</si>
  <si>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</si>
  <si>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</si>
  <si>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</si>
  <si>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</si>
  <si>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</si>
  <si>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</si>
  <si>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</si>
  <si>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</si>
  <si>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</si>
  <si>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</si>
  <si>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</si>
  <si>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</si>
  <si>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</si>
  <si>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</si>
  <si>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</si>
  <si>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</si>
  <si>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</si>
  <si>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</si>
  <si>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</si>
  <si>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</si>
  <si>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</si>
  <si>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</si>
  <si>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</si>
  <si>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</si>
  <si>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</si>
  <si>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</si>
  <si>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</si>
  <si>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</si>
  <si>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</si>
  <si>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</si>
  <si>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</si>
  <si>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</si>
  <si>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</si>
  <si>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</si>
  <si>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</si>
  <si>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</si>
  <si>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</si>
  <si>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</si>
  <si>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</si>
  <si>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</si>
  <si>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</si>
  <si>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</si>
  <si>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</si>
  <si>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</si>
  <si>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</si>
  <si>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</si>
  <si>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</si>
  <si>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</si>
  <si>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</si>
  <si>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</si>
  <si>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</si>
  <si>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</si>
  <si>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</si>
  <si>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</si>
  <si>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</si>
  <si>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</si>
  <si>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</si>
  <si>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</si>
  <si>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</si>
  <si>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</si>
  <si>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</si>
  <si>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</si>
  <si>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</si>
  <si>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</si>
  <si>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</si>
  <si>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</si>
  <si>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</si>
  <si>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</si>
  <si>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</si>
  <si>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</si>
  <si>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</si>
  <si>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</si>
  <si>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</si>
  <si>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</si>
  <si>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</si>
  <si>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</si>
  <si>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</si>
  <si>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</si>
  <si>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</si>
  <si>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</si>
  <si>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</si>
  <si>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</si>
  <si>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</si>
  <si>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</si>
  <si>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</si>
  <si>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</si>
  <si>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</si>
  <si>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</si>
  <si>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</si>
  <si>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</si>
  <si>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</si>
  <si>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</si>
  <si>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</si>
  <si>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</si>
  <si>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</si>
  <si>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</si>
  <si>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</si>
  <si>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</si>
  <si>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</si>
  <si>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</si>
  <si>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</si>
  <si>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</si>
  <si>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</si>
  <si>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</si>
  <si>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</si>
  <si>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</si>
  <si>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</si>
  <si>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</si>
  <si>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</si>
  <si>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</si>
  <si>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</si>
  <si>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</si>
  <si>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</si>
  <si>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</si>
  <si>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</si>
  <si>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</si>
  <si>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</si>
  <si>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</si>
  <si>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</si>
  <si>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</si>
  <si>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</si>
  <si>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</si>
  <si>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</si>
  <si>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</si>
  <si>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</si>
  <si>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</si>
  <si>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</si>
  <si>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</si>
  <si>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</si>
  <si>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</si>
  <si>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</si>
  <si>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</si>
  <si>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</si>
  <si>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</si>
  <si>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</si>
  <si>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</si>
  <si>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</si>
  <si>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</si>
  <si>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</si>
  <si>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</si>
  <si>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</si>
  <si>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</si>
  <si>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</si>
  <si>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</si>
  <si>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</si>
  <si>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</si>
  <si>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</si>
  <si>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</si>
  <si>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</si>
  <si>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</si>
  <si>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</si>
  <si>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</si>
  <si>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</si>
  <si>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</si>
  <si>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</si>
  <si>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</si>
  <si>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Autres impôts payés par les entreprises exploitant des ressources naturelles (116E)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</si>
  <si>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</si>
  <si>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</si>
  <si>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</si>
  <si>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</si>
  <si>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</si>
  <si>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</si>
  <si>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</si>
  <si>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</si>
  <si>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</si>
  <si>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</si>
  <si>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</si>
  <si>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</si>
  <si>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</si>
  <si>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</si>
  <si>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</si>
  <si>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</si>
  <si>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</si>
  <si>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</si>
  <si>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</si>
  <si>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</si>
  <si>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</si>
  <si>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</si>
  <si>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</si>
  <si>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</si>
  <si>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</si>
  <si>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</si>
  <si>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</si>
  <si>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</si>
  <si>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</si>
  <si>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</si>
  <si>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</si>
  <si>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</si>
  <si>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</si>
  <si>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</si>
  <si>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</si>
  <si>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</si>
  <si>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</si>
  <si>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</si>
  <si>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</si>
  <si>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</si>
  <si>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</si>
  <si>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</si>
  <si>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</si>
  <si>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</si>
  <si>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</si>
  <si>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</si>
  <si>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</si>
  <si>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</si>
  <si>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</si>
  <si>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</si>
  <si>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</si>
  <si>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</si>
  <si>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</si>
  <si>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</si>
  <si>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</si>
  <si>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</si>
  <si>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</si>
  <si>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</si>
  <si>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</si>
  <si>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</si>
  <si>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</si>
  <si>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</si>
  <si>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</si>
  <si>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</si>
  <si>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</si>
  <si>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</si>
  <si>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</si>
  <si>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AJOUTER UN SECTEUR</t>
  </si>
  <si>
    <t>Secteur</t>
  </si>
  <si>
    <t>Autorité fiscale</t>
  </si>
  <si>
    <t>USD</t>
  </si>
  <si>
    <t>Redevances (1415E1)</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</si>
  <si>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</si>
  <si>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</si>
  <si>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</si>
  <si>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</si>
  <si>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</si>
  <si>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</si>
  <si>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</si>
  <si>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</si>
  <si>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</si>
  <si>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</si>
  <si>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</si>
  <si>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</si>
  <si>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</si>
  <si>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</si>
  <si>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</si>
  <si>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</si>
  <si>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</si>
  <si>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</si>
  <si>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</si>
  <si>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</si>
  <si>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</si>
  <si>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</si>
  <si>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</si>
  <si>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</si>
  <si>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</si>
  <si>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</si>
  <si>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</si>
  <si>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</si>
  <si>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</si>
  <si>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</si>
  <si>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</si>
  <si>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</si>
  <si>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</si>
  <si>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</si>
  <si>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</si>
  <si>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</si>
  <si>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</si>
  <si>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</si>
  <si>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</si>
  <si>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</si>
  <si>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</si>
  <si>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</si>
  <si>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</si>
  <si>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</si>
  <si>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</si>
  <si>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</si>
  <si>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</si>
  <si>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</si>
  <si>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</si>
  <si>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</si>
  <si>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</si>
  <si>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</si>
  <si>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</si>
  <si>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</si>
  <si>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</si>
  <si>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</si>
  <si>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</si>
  <si>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</si>
  <si>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</si>
  <si>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</si>
  <si>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</si>
  <si>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</si>
  <si>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</si>
  <si>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</si>
  <si>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</si>
  <si>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</si>
  <si>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</si>
  <si>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</si>
  <si>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</si>
  <si>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</si>
  <si>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</si>
  <si>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</si>
  <si>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</si>
  <si>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</si>
  <si>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</si>
  <si>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</si>
  <si>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</si>
  <si>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</si>
  <si>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</si>
  <si>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</si>
  <si>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</si>
  <si>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</si>
  <si>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</si>
  <si>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</si>
  <si>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</si>
  <si>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</si>
  <si>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</si>
  <si>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</si>
  <si>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</si>
  <si>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</si>
  <si>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</si>
  <si>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</si>
  <si>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</si>
  <si>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</si>
  <si>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</si>
  <si>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</si>
  <si>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</si>
  <si>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</si>
  <si>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</si>
  <si>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</si>
  <si>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</si>
  <si>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</si>
  <si>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</si>
  <si>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</si>
  <si>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</si>
  <si>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</si>
  <si>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</si>
  <si>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</si>
  <si>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</si>
  <si>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</si>
  <si>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</si>
  <si>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</si>
  <si>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</si>
  <si>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</si>
  <si>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</si>
  <si>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</si>
  <si>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</si>
  <si>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</si>
  <si>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</si>
  <si>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</si>
  <si>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</si>
  <si>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</si>
  <si>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</si>
  <si>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</si>
  <si>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</si>
  <si>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</si>
  <si>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</si>
  <si>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</si>
  <si>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</si>
  <si>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</si>
  <si>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</si>
  <si>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</si>
  <si>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</si>
  <si>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</si>
  <si>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</si>
  <si>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</si>
  <si>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</si>
  <si>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</si>
  <si>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</si>
  <si>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</si>
  <si>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</si>
  <si>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</si>
  <si>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</si>
  <si>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</si>
  <si>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</si>
  <si>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</si>
  <si>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</si>
  <si>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</si>
  <si>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</si>
  <si>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</si>
  <si>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</si>
  <si>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</si>
  <si>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</si>
  <si>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</si>
  <si>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</si>
  <si>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</si>
  <si>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</si>
  <si>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</si>
  <si>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</si>
  <si>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</si>
  <si>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</si>
  <si>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</si>
  <si>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</si>
  <si>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</si>
  <si>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</si>
  <si>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</si>
  <si>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</si>
  <si>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</si>
  <si>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</si>
  <si>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</si>
  <si>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</si>
  <si>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</si>
  <si>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</si>
  <si>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</si>
  <si>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</si>
  <si>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</si>
  <si>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</si>
  <si>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</si>
  <si>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</si>
  <si>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</si>
  <si>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</si>
  <si>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</si>
  <si>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</si>
  <si>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</si>
  <si>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</si>
  <si>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</si>
  <si>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</si>
  <si>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</si>
  <si>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</si>
  <si>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</si>
  <si>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</si>
  <si>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</si>
  <si>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</si>
  <si>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</si>
  <si>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</si>
  <si>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</si>
  <si>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</si>
  <si>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</si>
  <si>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</si>
  <si>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</si>
  <si>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</si>
  <si>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</si>
  <si>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</si>
  <si>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</si>
  <si>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</si>
  <si>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</si>
  <si>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</si>
  <si>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</si>
  <si>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</si>
  <si>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</si>
  <si>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</si>
  <si>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</si>
  <si>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</si>
  <si>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</si>
  <si>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</si>
  <si>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</si>
  <si>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</si>
  <si>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</si>
  <si>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</si>
  <si>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</si>
  <si>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</si>
  <si>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</si>
  <si>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</si>
  <si>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</si>
  <si>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</si>
  <si>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</si>
  <si>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</si>
  <si>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</si>
  <si>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</si>
  <si>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</si>
  <si>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</si>
  <si>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</si>
  <si>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</si>
  <si>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</si>
  <si>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</si>
  <si>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</si>
  <si>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</si>
  <si>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</si>
  <si>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</si>
  <si>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</si>
  <si>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</si>
  <si>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</si>
  <si>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</si>
  <si>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</si>
  <si>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</si>
  <si>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</si>
  <si>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</si>
  <si>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</si>
  <si>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</si>
  <si>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</si>
  <si>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</si>
  <si>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</si>
  <si>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</si>
  <si>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</si>
  <si>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</si>
  <si>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</si>
  <si>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</si>
  <si>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</si>
  <si>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</si>
  <si>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</si>
  <si>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</si>
  <si>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</si>
  <si>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</si>
  <si>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</si>
  <si>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</si>
  <si>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</si>
  <si>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</si>
  <si>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</si>
  <si>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</si>
  <si>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</si>
  <si>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</si>
  <si>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</si>
  <si>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</si>
  <si>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</si>
  <si>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</si>
  <si>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</si>
  <si>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</si>
  <si>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</si>
  <si>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</si>
  <si>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</si>
  <si>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</si>
  <si>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</si>
  <si>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</si>
  <si>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</si>
  <si>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</si>
  <si>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</si>
  <si>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</si>
  <si>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</si>
  <si>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</si>
  <si>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</si>
  <si>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</si>
  <si>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</si>
  <si>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</si>
  <si>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</si>
  <si>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</si>
  <si>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</si>
  <si>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</si>
  <si>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</si>
  <si>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</si>
  <si>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</si>
  <si>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</si>
  <si>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</si>
  <si>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</si>
  <si>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</si>
  <si>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</si>
  <si>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</si>
  <si>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</si>
  <si>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</si>
  <si>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</si>
  <si>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</si>
  <si>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</si>
  <si>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</si>
  <si>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</si>
  <si>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</si>
  <si>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</si>
  <si>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</si>
  <si>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</si>
  <si>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</si>
  <si>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</si>
  <si>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</si>
  <si>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</si>
  <si>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</si>
  <si>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</si>
  <si>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</si>
  <si>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</si>
  <si>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</si>
  <si>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</si>
  <si>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</si>
  <si>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</si>
  <si>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</si>
  <si>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</si>
  <si>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</si>
  <si>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</si>
  <si>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</si>
  <si>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</si>
  <si>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</si>
  <si>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</si>
  <si>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</si>
  <si>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</si>
  <si>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</si>
  <si>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</si>
  <si>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</si>
  <si>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</si>
  <si>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</si>
  <si>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</si>
  <si>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</si>
  <si>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</si>
  <si>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</si>
  <si>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</si>
  <si>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</si>
  <si>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</si>
  <si>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</si>
  <si>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</si>
  <si>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</si>
  <si>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</si>
  <si>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</si>
  <si>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</si>
  <si>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</si>
  <si>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</si>
  <si>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</si>
  <si>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</si>
  <si>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</si>
  <si>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</si>
  <si>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</si>
  <si>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</si>
  <si>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</si>
  <si>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</si>
  <si>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</si>
  <si>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</si>
  <si>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</si>
  <si>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</si>
  <si>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</si>
  <si>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</si>
  <si>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</si>
  <si>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</si>
  <si>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</si>
  <si>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</si>
  <si>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</si>
  <si>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</si>
  <si>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</si>
  <si>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</si>
  <si>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</si>
  <si>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</si>
  <si>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</si>
  <si>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</si>
  <si>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</si>
  <si>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</si>
  <si>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</si>
  <si>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</si>
  <si>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</si>
  <si>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</si>
  <si>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</si>
  <si>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</si>
  <si>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</si>
  <si>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</si>
  <si>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</si>
  <si>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</si>
  <si>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</si>
  <si>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</si>
  <si>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</si>
  <si>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</si>
  <si>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</si>
  <si>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</si>
  <si>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</si>
  <si>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</si>
  <si>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</si>
  <si>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</si>
  <si>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</si>
  <si>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</si>
  <si>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</si>
  <si>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</si>
  <si>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</si>
  <si>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</si>
  <si>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</si>
  <si>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</si>
  <si>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</si>
  <si>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</si>
  <si>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</si>
  <si>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</si>
  <si>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</si>
  <si>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</si>
  <si>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</si>
  <si>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</si>
  <si>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</si>
  <si>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</si>
  <si>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</si>
  <si>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</si>
  <si>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</si>
  <si>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</si>
  <si>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</si>
  <si>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</si>
  <si>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</si>
  <si>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</si>
  <si>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</si>
  <si>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</si>
  <si>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</si>
  <si>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</si>
  <si>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</si>
  <si>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</si>
  <si>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</si>
  <si>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</si>
  <si>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</si>
  <si>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</si>
  <si>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</si>
  <si>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</si>
  <si>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</si>
  <si>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</si>
  <si>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</si>
  <si>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</si>
  <si>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</si>
  <si>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</si>
  <si>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</si>
  <si>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</si>
  <si>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</si>
  <si>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</si>
  <si>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</si>
  <si>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</si>
  <si>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</si>
  <si>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</si>
  <si>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</si>
  <si>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</si>
  <si>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</si>
  <si>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</si>
  <si>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</si>
  <si>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</si>
  <si>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</si>
  <si>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</si>
  <si>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</si>
  <si>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</si>
  <si>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</si>
  <si>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</si>
  <si>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</si>
  <si>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</si>
  <si>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</si>
  <si>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</si>
  <si>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</si>
  <si>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</si>
  <si>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</si>
  <si>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</si>
  <si>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</si>
  <si>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</si>
  <si>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</si>
  <si>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</si>
  <si>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</si>
  <si>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</si>
  <si>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</si>
  <si>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</si>
  <si>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</si>
  <si>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</si>
  <si>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</si>
  <si>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</si>
  <si>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</si>
  <si>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</si>
  <si>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</si>
  <si>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</si>
  <si>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</si>
  <si>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</si>
  <si>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</si>
  <si>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</si>
  <si>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</si>
  <si>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</si>
  <si>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</si>
  <si>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</si>
  <si>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</si>
  <si>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</si>
  <si>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</si>
  <si>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</si>
  <si>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</si>
  <si>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</si>
  <si>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</si>
  <si>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</si>
  <si>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</si>
  <si>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</si>
  <si>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</si>
  <si>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</si>
  <si>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</si>
  <si>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</si>
  <si>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</si>
  <si>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</si>
  <si>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</si>
  <si>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</si>
  <si>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</si>
  <si>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</si>
  <si>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</si>
  <si>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</si>
  <si>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</si>
  <si>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</si>
  <si>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</si>
  <si>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</si>
  <si>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</si>
  <si>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</si>
  <si>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</si>
  <si>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</si>
  <si>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</si>
  <si>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</si>
  <si>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</si>
  <si>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</si>
  <si>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</si>
  <si>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</si>
  <si>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</si>
  <si>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</si>
  <si>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</si>
  <si>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</si>
  <si>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</si>
  <si>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</si>
  <si>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</si>
  <si>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</si>
  <si>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</si>
  <si>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</si>
  <si>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</si>
  <si>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</si>
  <si>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</si>
  <si>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</si>
  <si>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</si>
  <si>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</si>
  <si>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</si>
  <si>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</si>
  <si>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</si>
  <si>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</si>
  <si>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</si>
  <si>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</si>
  <si>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</si>
  <si>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</si>
  <si>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</si>
  <si>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</si>
  <si>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</si>
  <si>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</si>
  <si>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</si>
  <si>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</si>
  <si>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</si>
  <si>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</si>
  <si>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</si>
  <si>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</si>
  <si>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</si>
  <si>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</si>
  <si>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</si>
  <si>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</si>
  <si>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</si>
  <si>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</si>
  <si>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</si>
  <si>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</si>
  <si>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</si>
  <si>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</si>
  <si>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</si>
  <si>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</si>
  <si>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</si>
  <si>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</si>
  <si>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</si>
  <si>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</si>
  <si>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</si>
  <si>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</si>
  <si>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</si>
  <si>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</si>
  <si>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</si>
  <si>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</si>
  <si>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</si>
  <si>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</si>
  <si>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</si>
  <si>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</si>
  <si>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</si>
  <si>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</si>
  <si>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</si>
  <si>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</si>
  <si>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Ajoutez de nouvelles lignes au besoin, effectuez un clic droit sur le numéro de ligne à gauche, puis sélectionnez « Insérer »</t>
  </si>
  <si>
    <t>Nom complet de l’entreprise</t>
  </si>
  <si>
    <t>Ajouter ci-dessous, à titre de commentaire, toute information supplémentaire qu’il ne serait pas judicieux d’inclure dans le tableau ci-dessus.</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</si>
  <si>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</si>
  <si>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</si>
  <si>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</si>
  <si>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</si>
  <si>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</si>
  <si>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</si>
  <si>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</si>
  <si>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</si>
  <si>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</si>
  <si>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</si>
  <si>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</si>
  <si>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</si>
  <si>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</si>
  <si>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</si>
  <si>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</si>
  <si>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</si>
  <si>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</si>
  <si>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</si>
  <si>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</si>
  <si>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</si>
  <si>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</si>
  <si>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</si>
  <si>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</si>
  <si>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</si>
  <si>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</si>
  <si>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</si>
  <si>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</si>
  <si>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</si>
  <si>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</si>
  <si>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data@eiti.org</t>
  </si>
  <si>
    <t xml:space="preserve">2. Lorsqu’il aura été répondu à certaines questions, de nouvelles indications et questions peuvent s’afficher. Merci de répondre à chacune d’elles jusqu’à ce que la section ait été remplie. </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</si>
  <si>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</si>
  <si>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</si>
  <si>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</si>
  <si>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</si>
  <si>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</si>
  <si>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</si>
  <si>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&lt;méthode de calcul de la valeur de la production&gt;</t>
  </si>
  <si>
    <t>PIB - secteur artisanal et informel</t>
  </si>
  <si>
    <t>Paiement effectué en nature?</t>
  </si>
  <si>
    <t>Volume en nature (si applicable)</t>
  </si>
  <si>
    <t>Unité (si applicable)</t>
  </si>
  <si>
    <t>Tonnes</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</si>
  <si>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</si>
  <si>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</si>
  <si>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</si>
  <si>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</si>
  <si>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</si>
  <si>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</si>
  <si>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</si>
  <si>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</si>
  <si>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</si>
  <si>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Si oui, quel est le volume reçu?</t>
  </si>
  <si>
    <t>Si oui, combien a été vendu?</t>
  </si>
  <si>
    <t>Si oui, quel est le total des revenus transférés à l'Etat issus des ventes de pétrole, gas et/ou minerais?</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</si>
  <si>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</si>
  <si>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</si>
  <si>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</si>
  <si>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</si>
  <si>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</si>
  <si>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</si>
  <si>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</si>
  <si>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</si>
  <si>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</si>
  <si>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</si>
  <si>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</si>
  <si>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</si>
  <si>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</si>
  <si>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</si>
  <si>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</si>
  <si>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</si>
  <si>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</si>
  <si>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</si>
  <si>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</si>
  <si>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</si>
  <si>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</si>
  <si>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</si>
  <si>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</si>
  <si>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</si>
  <si>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</si>
  <si>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</si>
  <si>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</si>
  <si>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</si>
  <si>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</si>
  <si>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</si>
  <si>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</si>
  <si>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</si>
  <si>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</si>
  <si>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</si>
  <si>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</si>
  <si>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</si>
  <si>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</si>
  <si>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</si>
  <si>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</si>
  <si>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</si>
  <si>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</si>
  <si>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</si>
  <si>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</si>
  <si>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</si>
  <si>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</si>
  <si>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</si>
  <si>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</si>
  <si>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</si>
  <si>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</si>
  <si>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</si>
  <si>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</si>
  <si>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</si>
  <si>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</si>
  <si>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</si>
  <si>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</si>
  <si>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</si>
  <si>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</si>
  <si>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</si>
  <si>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</si>
  <si>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</si>
  <si>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</si>
  <si>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</si>
  <si>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</si>
  <si>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</si>
  <si>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</si>
  <si>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</si>
  <si>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&lt;nombre&gt;</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</si>
  <si>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</si>
  <si>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</si>
  <si>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</si>
  <si>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</si>
  <si>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</si>
  <si>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</si>
  <si>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</si>
  <si>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</si>
  <si>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</si>
  <si>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</si>
  <si>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</si>
  <si>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</si>
  <si>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</si>
  <si>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</si>
  <si>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</si>
  <si>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</si>
  <si>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</si>
  <si>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</si>
  <si>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</si>
  <si>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</si>
  <si>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</si>
  <si>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</si>
  <si>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</si>
  <si>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</si>
  <si>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</si>
  <si>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</si>
  <si>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</si>
  <si>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</si>
  <si>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</si>
  <si>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</si>
  <si>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</si>
  <si>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</si>
  <si>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</si>
  <si>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</si>
  <si>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</si>
  <si>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</si>
  <si>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</si>
  <si>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</si>
  <si>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</si>
  <si>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</si>
  <si>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</si>
  <si>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</si>
  <si>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</si>
  <si>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</si>
  <si>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</si>
  <si>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</si>
  <si>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</si>
  <si>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</si>
  <si>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t>Registre des licences pour tout autre secteur - ajouter des lignes au besoin</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</si>
  <si>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</si>
  <si>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</si>
  <si>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</si>
  <si>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</si>
  <si>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</si>
  <si>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t>Registre des contrats pour tout autre secteur - ajouter des ligne s’il y en a plusieurs</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</si>
  <si>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</si>
  <si>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</si>
  <si>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</si>
  <si>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</si>
  <si>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</si>
  <si>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</si>
  <si>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</si>
  <si>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</si>
  <si>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</si>
  <si>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</si>
  <si>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t>Ajouter ici toute autre matière première, volume</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</si>
  <si>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</si>
  <si>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</si>
  <si>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</si>
  <si>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</si>
  <si>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</si>
  <si>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</si>
  <si>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</si>
  <si>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</si>
  <si>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</si>
  <si>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</si>
  <si>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</si>
  <si>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</si>
  <si>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</si>
  <si>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</si>
  <si>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</si>
  <si>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</si>
  <si>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</si>
  <si>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</si>
  <si>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</si>
  <si>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</si>
  <si>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</si>
  <si>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</si>
  <si>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</si>
  <si>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</si>
  <si>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</si>
  <si>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</si>
  <si>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</si>
  <si>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</si>
  <si>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</si>
  <si>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</si>
  <si>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</si>
  <si>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</si>
  <si>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</si>
  <si>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</si>
  <si>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</si>
  <si>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</si>
  <si>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</si>
  <si>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</si>
  <si>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</si>
  <si>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</si>
  <si>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</si>
  <si>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</si>
  <si>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</si>
  <si>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</si>
  <si>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</si>
  <si>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</si>
  <si>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</si>
  <si>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</si>
  <si>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</si>
  <si>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</si>
  <si>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</si>
  <si>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</si>
  <si>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</si>
  <si>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</si>
  <si>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</si>
  <si>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</si>
  <si>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</si>
  <si>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i/>
        <sz val="12"/>
        <rFont val="Franklin Gothic Book"/>
        <family val="2"/>
      </rPr>
      <t xml:space="preserve">Si vous avez des questions, veuillez contacter </t>
    </r>
    <r>
      <rPr>
        <b/>
        <u/>
        <sz val="12"/>
        <color theme="10"/>
        <rFont val="Franklin Gothic Book"/>
        <family val="2"/>
      </rPr>
      <t>data@eiti.org</t>
    </r>
  </si>
  <si>
    <t>Liste des entités de l’État déclarantes</t>
  </si>
  <si>
    <t>Total déclaré</t>
  </si>
  <si>
    <t>The Brønnøysund Register Centre</t>
  </si>
  <si>
    <t>Liste des entreprises déclarantes</t>
  </si>
  <si>
    <t>Liste des projets à déclarer</t>
  </si>
  <si>
    <t>Statut</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</si>
  <si>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</si>
  <si>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</si>
  <si>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</si>
  <si>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</si>
  <si>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</si>
  <si>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</si>
  <si>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t>Mines</t>
  </si>
  <si>
    <r>
      <t xml:space="preserve">Pour plus d’orientations, visitez la page </t>
    </r>
    <r>
      <rPr>
        <u/>
        <sz val="10.5"/>
        <color rgb="FF0076AF"/>
        <rFont val="Franklin Gothic Book"/>
        <family val="2"/>
      </rPr>
      <t>https://eiti.org/fr/document/modele-donnees-resumees-itie</t>
    </r>
  </si>
  <si>
    <r>
      <rPr>
        <i/>
        <sz val="10.5"/>
        <rFont val="Franklin Gothic Book"/>
        <family val="2"/>
      </rPr>
      <t xml:space="preserve">ou </t>
    </r>
    <r>
      <rPr>
        <b/>
        <sz val="10.5"/>
        <color theme="10"/>
        <rFont val="Franklin Gothic Book"/>
        <family val="2"/>
      </rPr>
      <t>https://www.imf.org/external/pubs/ft/gfs/manual/pdf/2014companion/FrenchGFSM.pdf</t>
    </r>
  </si>
  <si>
    <t>Total</t>
  </si>
  <si>
    <t>Informations supplémentaires</t>
  </si>
  <si>
    <t>Commentaire 1</t>
  </si>
  <si>
    <t>Veuillez inclure des commentaires ici.</t>
  </si>
  <si>
    <t>Commentaire 2</t>
  </si>
  <si>
    <t>Insérer au besoin des lignes supplémentaires :</t>
  </si>
  <si>
    <t>Retenue salariale</t>
  </si>
  <si>
    <t xml:space="preserve">Retenue à la source </t>
  </si>
  <si>
    <t>Commentaire 3</t>
  </si>
  <si>
    <t>Veuillez inclure tout commentaire ici.</t>
  </si>
  <si>
    <t>Commentaire 4</t>
  </si>
  <si>
    <t>Commentaire 5</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</si>
  <si>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</si>
  <si>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</si>
  <si>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</si>
  <si>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</si>
  <si>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</si>
  <si>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</si>
  <si>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</si>
  <si>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Ajouter ci-dessous, à titre de commentaire, toute information supplémentaire qu’il ne serait pas nécessaire d’inclure dans le tableau ci-dessus.</t>
  </si>
  <si>
    <t>Comment</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</si>
  <si>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</si>
  <si>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</si>
  <si>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</si>
  <si>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</si>
  <si>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</si>
  <si>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</si>
  <si>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</si>
  <si>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</si>
  <si>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</si>
  <si>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</si>
  <si>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</si>
  <si>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</si>
  <si>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</si>
  <si>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</si>
  <si>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</si>
  <si>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</si>
  <si>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</si>
  <si>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</si>
  <si>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</si>
  <si>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</si>
  <si>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</si>
  <si>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</si>
  <si>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</si>
  <si>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</si>
  <si>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</si>
  <si>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</si>
  <si>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</si>
  <si>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</si>
  <si>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</si>
  <si>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</si>
  <si>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</si>
  <si>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</si>
  <si>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</si>
  <si>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</si>
  <si>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</si>
  <si>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</si>
  <si>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</si>
  <si>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</si>
  <si>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</si>
  <si>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</si>
  <si>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</si>
  <si>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</si>
  <si>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</si>
  <si>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</si>
  <si>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</si>
  <si>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</si>
  <si>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</si>
  <si>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</si>
  <si>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</si>
  <si>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</si>
  <si>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</si>
  <si>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</si>
  <si>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</si>
  <si>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</si>
  <si>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</si>
  <si>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</si>
  <si>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</si>
  <si>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</si>
  <si>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</si>
  <si>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</si>
  <si>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</si>
  <si>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</si>
  <si>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</si>
  <si>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</si>
  <si>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</si>
  <si>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</si>
  <si>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</si>
  <si>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</si>
  <si>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</si>
  <si>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</si>
  <si>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</si>
  <si>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</si>
  <si>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</si>
  <si>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</si>
  <si>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</si>
  <si>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</si>
  <si>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</si>
  <si>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</si>
  <si>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</si>
  <si>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</si>
  <si>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</si>
  <si>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</si>
  <si>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</si>
  <si>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</si>
  <si>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</si>
  <si>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</si>
  <si>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</si>
  <si>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</si>
  <si>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</si>
  <si>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</si>
  <si>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</si>
  <si>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</si>
  <si>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</si>
  <si>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</si>
  <si>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</si>
  <si>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</si>
  <si>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</si>
  <si>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</si>
  <si>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</si>
  <si>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</si>
  <si>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</si>
  <si>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</si>
  <si>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</si>
  <si>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</si>
  <si>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</si>
  <si>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</si>
  <si>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</si>
  <si>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</si>
  <si>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</si>
  <si>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</si>
  <si>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</si>
  <si>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</si>
  <si>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</si>
  <si>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</si>
  <si>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</si>
  <si>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</si>
  <si>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</si>
  <si>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</si>
  <si>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</si>
  <si>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</si>
  <si>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</si>
  <si>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</si>
  <si>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</si>
  <si>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</si>
  <si>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</si>
  <si>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</si>
  <si>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</si>
  <si>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</si>
  <si>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</si>
  <si>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</si>
  <si>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</si>
  <si>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</si>
  <si>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</si>
  <si>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</si>
  <si>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</si>
  <si>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</si>
  <si>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</si>
  <si>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</si>
  <si>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</si>
  <si>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</si>
  <si>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</si>
  <si>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</si>
  <si>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</si>
  <si>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</si>
  <si>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</si>
  <si>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</si>
  <si>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</si>
  <si>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</si>
  <si>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</si>
  <si>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</si>
  <si>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</si>
  <si>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</si>
  <si>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</si>
  <si>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</si>
  <si>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</si>
  <si>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</si>
  <si>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</si>
  <si>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</si>
  <si>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</si>
  <si>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</si>
  <si>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</si>
  <si>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r>
      <t xml:space="preserve">Accessibilités des données et données ouvertes </t>
    </r>
    <r>
      <rPr>
        <b/>
        <u/>
        <sz val="12"/>
        <color theme="4"/>
        <rFont val="Franklin Gothic Book"/>
        <family val="2"/>
      </rPr>
      <t>(Exigence 7.2)</t>
    </r>
  </si>
  <si>
    <t>Niobium, Vanadium, Zirconium (2615)</t>
  </si>
  <si>
    <t>Niobium, Vanadium, Zirconium (2615), volume</t>
  </si>
  <si>
    <t>7202</t>
  </si>
  <si>
    <t>Ferro-alliages (7202)</t>
  </si>
  <si>
    <t>Ferro-alliages (7202), volume</t>
  </si>
  <si>
    <t>Pierres gemmes (précieuses ou fines) autres que les diamants (7103)</t>
  </si>
  <si>
    <t>Pierres gemmes (précieuses ou fines) autres que les diamants (7103), volume</t>
  </si>
  <si>
    <t>2716</t>
  </si>
  <si>
    <t>BDO Tunisie Consulting</t>
  </si>
  <si>
    <t>https://eiticameroon.org/download/1892/</t>
  </si>
  <si>
    <t>N/A</t>
  </si>
  <si>
    <t>https://eiticameroon.org/download/542/</t>
  </si>
  <si>
    <t>FCFA</t>
  </si>
  <si>
    <t>https://www.beac.int/wp-content/uploads/2020/01/Rapport-Annuel-BEAC-2018.pdf</t>
  </si>
  <si>
    <t>Fathi Mabrouk/Karim Lourimi</t>
  </si>
  <si>
    <t>BDO Tunisie Consutling</t>
  </si>
  <si>
    <t>f.mabrouk@bdo.tn/k.lourimi@bdo.tn</t>
  </si>
  <si>
    <t>Oui, divulgation systématique</t>
  </si>
  <si>
    <t>https://eiticameroon.org/post/category/documentation/reglementation
https://www.minmidt.cm/category/telechargements/</t>
  </si>
  <si>
    <t>Section 4.2.2.3 (p55) 
Section 4.2.1.2 (p44)</t>
  </si>
  <si>
    <t>Section 4.2.2.2 (p53)
Section 4.3.1.1 (p57)</t>
  </si>
  <si>
    <t>Section 4.2.2.2 (p53)
Sction 4.2.1.3 (p45-49)</t>
  </si>
  <si>
    <t>Section 4.4.2.2 (p66)
Section 4.4.1.2  (p61-63)</t>
  </si>
  <si>
    <t>Section 4.4.2.2 (p65)
Section 4.4.1.2 (p61)</t>
  </si>
  <si>
    <t>Section 4.4.2.3 (p67)
Section 4.4.1.3  (p64)</t>
  </si>
  <si>
    <t>Section 4.4.2.2 (p65)
Sction 4.4.1.2 (p64)</t>
  </si>
  <si>
    <t>Section 4.4.1.4 (p65)
Section 4.4.2.4 (p67-68)</t>
  </si>
  <si>
    <t>https://portals.landfolio.com/Cameroon/en/</t>
  </si>
  <si>
    <t>https://www.minmidt.cm/repertoire-des-titres-petroliers/</t>
  </si>
  <si>
    <t>Section 4.5.1 (p68)
Section 4.5.2 (p69)</t>
  </si>
  <si>
    <t xml:space="preserve">https://resourcecontracts.org/countries/cm </t>
  </si>
  <si>
    <t xml:space="preserve">https://www.snh.cm/images/publications/reglementation/Contrat%20type%20CPP%20en%20fran%C3%A7ais.pdf </t>
  </si>
  <si>
    <t>Section 4.5.2 (p69)</t>
  </si>
  <si>
    <t>Bien que la publication des contrats est rendue obligatoire par le Code de transparence et de bonne gouvernance dans la gestion des finances publiques, la divulgation n'est pas encore effective en l'absence du texte d'application dudit Code. Voir recommandation n°2 du Rapport ITIE.</t>
  </si>
  <si>
    <t>Section 4.7.1 (p82)</t>
  </si>
  <si>
    <t>Tableau 49 (p83)/Annexe 11 (p 207-210)</t>
  </si>
  <si>
    <t>https://eiticameroon.org/download/610/
https://eiticameroon.org/download/713/</t>
  </si>
  <si>
    <t>https://www.snh.cm/index.php/fr/
https://sonara-cm.cm/en/home/
https://www.sni.cm/index.php/fr/</t>
  </si>
  <si>
    <t>https://www.snh.cm/index.php/fr/publications/rapport-annuel</t>
  </si>
  <si>
    <t>Section 4.1 (p41-43)
Section 4.9.2.1 (p92-93)
Section 4.8 (p84-92)</t>
  </si>
  <si>
    <t>Section 4.8.1.3 (p85-87)/Section 4.8.2.3 (p92)</t>
  </si>
  <si>
    <t>Barils</t>
  </si>
  <si>
    <t>Pétrole brut (2709), valeur</t>
  </si>
  <si>
    <t>Millions USD</t>
  </si>
  <si>
    <t>mmscf</t>
  </si>
  <si>
    <t>Gaz naturel (2711), valeur</t>
  </si>
  <si>
    <t>Gaz GPL (2711), volume</t>
  </si>
  <si>
    <t>Tonnes métriques</t>
  </si>
  <si>
    <t>Gaz GPL (2711), valeur</t>
  </si>
  <si>
    <t>Gramme</t>
  </si>
  <si>
    <t>Or (7108), valeur</t>
  </si>
  <si>
    <t>Dollars US</t>
  </si>
  <si>
    <t>Non applicable</t>
  </si>
  <si>
    <t>Argent (7106), valeur</t>
  </si>
  <si>
    <t>Charbon (2701), valeur</t>
  </si>
  <si>
    <t>Cuivre (2603), valeur</t>
  </si>
  <si>
    <t>Diamant, volumme</t>
  </si>
  <si>
    <t>Carat</t>
  </si>
  <si>
    <t>Diamant, valeur</t>
  </si>
  <si>
    <t>Argile, volume</t>
  </si>
  <si>
    <t>Argile, valeur</t>
  </si>
  <si>
    <t>Calcaire, volume</t>
  </si>
  <si>
    <t>Calcaire, valeur</t>
  </si>
  <si>
    <t>Pouzzolane, volume</t>
  </si>
  <si>
    <t>Pouzzolane, valeur</t>
  </si>
  <si>
    <t>Granulats et sables, volume</t>
  </si>
  <si>
    <t>Granulats et sables, valeur</t>
  </si>
  <si>
    <t>Section 4.8.1.4 (p87-89) &amp; Section 4.8.2.4 (p92)</t>
  </si>
  <si>
    <t>Section 5 (p134-155)</t>
  </si>
  <si>
    <t xml:space="preserve">Section 4.9.2.1 (p93)
Section 4.9.2.3 (p94) </t>
  </si>
  <si>
    <t>https://www.snh.cm/index.php/fr/hydrocarbures-au-cameroun2/donnees-cle</t>
  </si>
  <si>
    <t>Tonnes métrique</t>
  </si>
  <si>
    <t>Pétrole brut (2709), value</t>
  </si>
  <si>
    <t>Milliards FCFA</t>
  </si>
  <si>
    <t>Gaz naturel (2711), value</t>
  </si>
  <si>
    <t>Or (7108), value</t>
  </si>
  <si>
    <t>Valeur de commercialisation</t>
  </si>
  <si>
    <t>Section 4.9.4 (p97-98)</t>
  </si>
  <si>
    <t>Milliards de FCFA</t>
  </si>
  <si>
    <t>Section 5.5 (p154)</t>
  </si>
  <si>
    <t>Section 4.6.1.4.2.1 (p78)
Section 5.3 (p141)</t>
  </si>
  <si>
    <t>Section 4.10.4 (p111)</t>
  </si>
  <si>
    <t>Section 5 (p135)</t>
  </si>
  <si>
    <t>Section 4.9.9.5 (p104-105)</t>
  </si>
  <si>
    <t>https://chambredescomptes.cm/rapports-de-certification-version-francaise-et-version-anglaise/</t>
  </si>
  <si>
    <t>Annexe 2 (p164)</t>
  </si>
  <si>
    <t xml:space="preserve">Section 4.9.9.5 (p104-105)
</t>
  </si>
  <si>
    <t>Section 4.10.4  (p111)</t>
  </si>
  <si>
    <t>Section 4.10.5  (p112)</t>
  </si>
  <si>
    <t>https://eiticameroon.org/download/610/</t>
  </si>
  <si>
    <t>http://cm.one.un.org/content/dam/cameroon/docs-one-un-cameroun/2017/vision_cameroun_2035%20(1).pdf</t>
  </si>
  <si>
    <t xml:space="preserve">http://www.droit-afrique.com/uploads/Cameroun-LF-20181.pdf
https://www.dgb.cm/news/rapport-dexecution-budget-de-letat-lexercice-2018/
</t>
  </si>
  <si>
    <t>Section 5.6 (p155)</t>
  </si>
  <si>
    <t>Section 4.12 (p126-128)</t>
  </si>
  <si>
    <t>Section 4.13 (p129-130)</t>
  </si>
  <si>
    <t>milliards de FCFA</t>
  </si>
  <si>
    <t>personnes</t>
  </si>
  <si>
    <t>Non divulgué</t>
  </si>
  <si>
    <t xml:space="preserve">Sectiob 4.14 (p130-132)
</t>
  </si>
  <si>
    <r>
      <rPr>
        <b/>
        <sz val="11"/>
        <color rgb="FF000000"/>
        <rFont val="Franklin Gothic Book"/>
        <family val="2"/>
      </rPr>
      <t xml:space="preserve">#4.1 (Entités déclarantes) </t>
    </r>
    <r>
      <rPr>
        <sz val="11"/>
        <color rgb="FF000000"/>
        <rFont val="Franklin Gothic Book"/>
        <family val="2"/>
      </rPr>
      <t xml:space="preserve">couvre les entités déclarantes (agences gouvernementales, entreprises et projets) et les informations associées. </t>
    </r>
  </si>
  <si>
    <t>Comment remplir cette feuille :</t>
  </si>
  <si>
    <r>
      <t>1. Veuillez démarrer par le premier cadre (</t>
    </r>
    <r>
      <rPr>
        <b/>
        <i/>
        <sz val="11"/>
        <color theme="1"/>
        <rFont val="Franklin Gothic Book"/>
        <family val="2"/>
      </rPr>
      <t>Liste des entités de l’État déclarantes</t>
    </r>
    <r>
      <rPr>
        <i/>
        <sz val="11"/>
        <color theme="1"/>
        <rFont val="Franklin Gothic Book"/>
        <family val="2"/>
      </rPr>
      <t>), avec le nom de chaque agence gouvernementale déclarante</t>
    </r>
  </si>
  <si>
    <r>
      <t xml:space="preserve">2. Remplissez la ligne </t>
    </r>
    <r>
      <rPr>
        <b/>
        <i/>
        <sz val="11"/>
        <color theme="1"/>
        <rFont val="Franklin Gothic Book"/>
        <family val="2"/>
      </rPr>
      <t>Identifiant d’entreprise</t>
    </r>
    <r>
      <rPr>
        <i/>
        <sz val="11"/>
        <color theme="1"/>
        <rFont val="Franklin Gothic Book"/>
        <family val="2"/>
      </rPr>
      <t xml:space="preserve">. </t>
    </r>
  </si>
  <si>
    <r>
      <t xml:space="preserve">3. Remplissez la </t>
    </r>
    <r>
      <rPr>
        <b/>
        <i/>
        <sz val="11"/>
        <color theme="1"/>
        <rFont val="Franklin Gothic Book"/>
        <family val="2"/>
      </rPr>
      <t>liste des entreprises déclarantes,</t>
    </r>
    <r>
      <rPr>
        <i/>
        <sz val="11"/>
        <color theme="1"/>
        <rFont val="Franklin Gothic Book"/>
        <family val="2"/>
      </rPr>
      <t xml:space="preserve"> en commençant par la première colonne « Nom complet de l’entreprise ». </t>
    </r>
  </si>
  <si>
    <r>
      <rPr>
        <i/>
        <sz val="11"/>
        <color theme="1"/>
        <rFont val="Franklin Gothic Book"/>
        <family val="2"/>
      </rPr>
      <t xml:space="preserve">4. Remplissez la </t>
    </r>
    <r>
      <rPr>
        <b/>
        <i/>
        <sz val="11"/>
        <color theme="1"/>
        <rFont val="Franklin Gothic Book"/>
        <family val="2"/>
      </rPr>
      <t>liste des projets à déclarer,</t>
    </r>
    <r>
      <rPr>
        <i/>
        <sz val="11"/>
        <color theme="1"/>
        <rFont val="Franklin Gothic Book"/>
        <family val="2"/>
      </rPr>
      <t xml:space="preserve"> en commençant par la première colonne « Nom complet du projet ».</t>
    </r>
  </si>
  <si>
    <t>Si vous avez des questions, veuillez contacter votre responsable de pays au Secrétariat international de l'ITIE.</t>
  </si>
  <si>
    <t>Partie 3 – Entités déclarantes</t>
  </si>
  <si>
    <t>Veuillez dresser une liste de toutes les entités déclarantes, accompagnée des informations pertinentes</t>
  </si>
  <si>
    <t>Nom complet de l’agence</t>
  </si>
  <si>
    <t>Types d’agence</t>
  </si>
  <si>
    <t>Numéro d’identifiant (le cas échéant)</t>
  </si>
  <si>
    <t>Direction Générale du Trésor, de la Coopération Financière et Monétaire (DGTCFM)</t>
  </si>
  <si>
    <t>Gouvernement central</t>
  </si>
  <si>
    <t>Direction Générale des Impôts (DGI)</t>
  </si>
  <si>
    <t xml:space="preserve">Direction Générale des Douanes (DGD) </t>
  </si>
  <si>
    <t>Ministère des Mines, de l’Industrie et du Développement Technologique (MINMIDT)</t>
  </si>
  <si>
    <t>Caisse nationale de prévoyance sociale (CNPS)</t>
  </si>
  <si>
    <t>Société Nationale des Hydrocarbures (SNH - Mandat)</t>
  </si>
  <si>
    <t xml:space="preserve">Entreprises d’État et entreprises publiques </t>
  </si>
  <si>
    <t>Société Nationale des Hydrocarbures (SNH - fonctionnement)</t>
  </si>
  <si>
    <t>Cadre d’Appui et de Promotion de l’Artisanat Minier (CAPAM)</t>
  </si>
  <si>
    <t>Société Nationale d’Investissement du Cameroun (SNI)</t>
  </si>
  <si>
    <t>Autres bénéficiaires (paiements sociaux)</t>
  </si>
  <si>
    <t>Références d’identifiant d’entreprise</t>
  </si>
  <si>
    <t>Exemple : Numéro d’identification fiscale</t>
  </si>
  <si>
    <t>S’il est disponible, lien vers le registre ou l’agence</t>
  </si>
  <si>
    <t>Type d’entreprise</t>
  </si>
  <si>
    <t>Numéro d’identifiant d’entreprise</t>
  </si>
  <si>
    <t>Matières premières (séparées par une virgule)</t>
  </si>
  <si>
    <t xml:space="preserve">Cotation en bourse ou site Internet de l’entreprise </t>
  </si>
  <si>
    <t>États financiers audités (ou s’ils ne sont pas disponibles, bilan, flux de trésorerie, compte de résultat)</t>
  </si>
  <si>
    <t>Rapport sur les versés au gouvernement</t>
  </si>
  <si>
    <t>Société Nationale des Hydrocarbures – SNH</t>
  </si>
  <si>
    <t xml:space="preserve">Entreprises d’État </t>
  </si>
  <si>
    <t>M038000000218J</t>
  </si>
  <si>
    <t>Pétrole et gaz</t>
  </si>
  <si>
    <t>https://www.snh.cm/index.php</t>
  </si>
  <si>
    <t>https://www.snh.cm/index.php/en/hydrocarbons-in-cameroon/key-data</t>
  </si>
  <si>
    <t xml:space="preserve">ADDAX PETROLEUM CAMEROON COMPANY </t>
  </si>
  <si>
    <t>Entreprise privée</t>
  </si>
  <si>
    <t>M047400005669H</t>
  </si>
  <si>
    <t>https://www.addaxpetroleum.com/operations/cameroon</t>
  </si>
  <si>
    <t>(Communiqués) Voir annexe 2 du rapport ITIE 2018</t>
  </si>
  <si>
    <t>PERENCO RIO DEL REY</t>
  </si>
  <si>
    <t>M 09510001895 L</t>
  </si>
  <si>
    <t>https://www.perenco.com/fr/filiales/cameroun</t>
  </si>
  <si>
    <t>ADDAX PETROLEUM CAMEROON LIMITED</t>
  </si>
  <si>
    <t>M100200014425F</t>
  </si>
  <si>
    <t>PERENCO CAMEROUN</t>
  </si>
  <si>
    <t>M 077900001551 J</t>
  </si>
  <si>
    <t>Pétrole, gaz</t>
  </si>
  <si>
    <t>GAZ DU CAMEROUN</t>
  </si>
  <si>
    <t>M010700023025B</t>
  </si>
  <si>
    <t>Gaz, condensat</t>
  </si>
  <si>
    <t>https://www.gazducameroun.com/</t>
  </si>
  <si>
    <t>NOBLE ENERGY CAM LIMITED</t>
  </si>
  <si>
    <t>M080600021129Y</t>
  </si>
  <si>
    <t>https://www.nblenergy.com/</t>
  </si>
  <si>
    <t>NEW AGE</t>
  </si>
  <si>
    <t>M100900029259K</t>
  </si>
  <si>
    <t>https://www.newafricanglobalenergy.com/cameroon/</t>
  </si>
  <si>
    <t>GLENCORE EXPLORATION LTD</t>
  </si>
  <si>
    <t>M 040800024 299 W</t>
  </si>
  <si>
    <t>https://www.glencore.com/</t>
  </si>
  <si>
    <t>TOWER RESSOURCES</t>
  </si>
  <si>
    <t>M071512444757R</t>
  </si>
  <si>
    <t>https://www.towerresources.co.uk/operations/cameroon/</t>
  </si>
  <si>
    <t>EUROIL LIMITED</t>
  </si>
  <si>
    <t>M19500012111E</t>
  </si>
  <si>
    <t>https://www.euroil.eu/</t>
  </si>
  <si>
    <t>Cameroon Oil Transportation Company – COTCO</t>
  </si>
  <si>
    <t>M089700006137L</t>
  </si>
  <si>
    <t>Transport pétrolier</t>
  </si>
  <si>
    <t>LES GRANULATS DU CAMEROUN</t>
  </si>
  <si>
    <t>M0108000249941 Q</t>
  </si>
  <si>
    <t>Exploitation minière</t>
  </si>
  <si>
    <t>Granulat, sables</t>
  </si>
  <si>
    <t>https://www.granulatsducameroun.com/</t>
  </si>
  <si>
    <t>CAMINEX</t>
  </si>
  <si>
    <t>M050600023306 T</t>
  </si>
  <si>
    <t>Recherche minière</t>
  </si>
  <si>
    <t>RAZEL CAMEROUN</t>
  </si>
  <si>
    <t>M077800000953N</t>
  </si>
  <si>
    <t>Exploitation de carrière</t>
  </si>
  <si>
    <t>https://www.razel-bec.com//</t>
  </si>
  <si>
    <t>DANGOTE CEMENT CAMEROON</t>
  </si>
  <si>
    <t>M080800036805X</t>
  </si>
  <si>
    <t>Pouzzolane</t>
  </si>
  <si>
    <t>https://www.dangotecement.com/cameroon/</t>
  </si>
  <si>
    <t>CIMENCAM</t>
  </si>
  <si>
    <t>M0660000000649C</t>
  </si>
  <si>
    <t>Argile, calcaire, pouzzolane, sable</t>
  </si>
  <si>
    <t>https://www.cimencam.com/fr</t>
  </si>
  <si>
    <t>Nom complet de projet</t>
  </si>
  <si>
    <t>Numéro(s) de référence d’accord juridique : contrat, licence, bail, concession,…</t>
  </si>
  <si>
    <t>Entreprises affiliées, commencer par l’opérateur</t>
  </si>
  <si>
    <t>Matières premières (une par ligne)</t>
  </si>
  <si>
    <t>Production (volume)</t>
  </si>
  <si>
    <t>Production (valeur)</t>
  </si>
  <si>
    <t>MVIA</t>
  </si>
  <si>
    <t>RDR</t>
  </si>
  <si>
    <t>DISSONI NORD</t>
  </si>
  <si>
    <t>MOUDI/D1</t>
  </si>
  <si>
    <t>EBOME</t>
  </si>
  <si>
    <t xml:space="preserve">SANAGA </t>
  </si>
  <si>
    <t>Condensat</t>
  </si>
  <si>
    <t>Gaz naturel</t>
  </si>
  <si>
    <t>Gaz liquifié</t>
  </si>
  <si>
    <t>MOKOKO ABANA</t>
  </si>
  <si>
    <t>MOKOKO WEST</t>
  </si>
  <si>
    <t>IROKO</t>
  </si>
  <si>
    <t>LOGBABA</t>
  </si>
  <si>
    <t>Il est possible d’ajouter de nouvelles lignes selon les besoins : cliquez avec le bouton droit de la souris sur le numéro de ligne à gauche et sélectionnez « Insérer »</t>
  </si>
  <si>
    <t>&lt;Sélectionner l’unité&gt;</t>
  </si>
  <si>
    <t>&lt; XXX &gt;</t>
  </si>
  <si>
    <r>
      <rPr>
        <b/>
        <sz val="11"/>
        <color theme="1"/>
        <rFont val="Franklin Gothic Book"/>
        <family val="2"/>
      </rPr>
      <t>Pour la dernière version de modèle de données résumées, voir le site</t>
    </r>
    <r>
      <rPr>
        <b/>
        <sz val="11"/>
        <color rgb="FF000000"/>
        <rFont val="Franklin Gothic Book"/>
        <family val="2"/>
      </rPr>
      <t xml:space="preserve"> </t>
    </r>
    <r>
      <rPr>
        <b/>
        <u/>
        <sz val="11"/>
        <color rgb="FF188FBB"/>
        <rFont val="Franklin Gothic Book"/>
        <family val="2"/>
      </rPr>
      <t>https://eiti.org/fr/document/modele-donnees-resumees-itie</t>
    </r>
  </si>
  <si>
    <r>
      <rPr>
        <b/>
        <sz val="11"/>
        <color rgb="FF000000"/>
        <rFont val="Franklin Gothic Book"/>
        <family val="2"/>
      </rPr>
      <t>Soumettez-vous vos commentaires ou signalez un conflit dans les données !</t>
    </r>
    <r>
      <rPr>
        <b/>
        <sz val="11"/>
        <color rgb="FF000000"/>
        <rFont val="Franklin Gothic Book"/>
        <family val="2"/>
      </rPr>
      <t xml:space="preserve"> </t>
    </r>
    <r>
      <rPr>
        <b/>
        <sz val="11"/>
        <color theme="1"/>
        <rFont val="Franklin Gothic Book"/>
        <family val="2"/>
      </rPr>
      <t>Envoyez-nous un courriel à l’adresse</t>
    </r>
    <r>
      <rPr>
        <b/>
        <sz val="11"/>
        <color rgb="FF000000"/>
        <rFont val="Franklin Gothic Book"/>
        <family val="2"/>
      </rPr>
      <t xml:space="preserve"> </t>
    </r>
    <r>
      <rPr>
        <b/>
        <u/>
        <sz val="11"/>
        <color rgb="FF188FBB"/>
        <rFont val="Franklin Gothic Book"/>
        <family val="2"/>
      </rPr>
      <t>data@eiti.org</t>
    </r>
  </si>
  <si>
    <t>Secrétariat international de l’ITIE</t>
  </si>
  <si>
    <r>
      <rPr>
        <b/>
        <sz val="11"/>
        <color rgb="FF000000"/>
        <rFont val="Franklin Gothic Book"/>
        <family val="2"/>
      </rPr>
      <t>Téléphone :</t>
    </r>
    <r>
      <rPr>
        <b/>
        <sz val="11"/>
        <color rgb="FF000000"/>
        <rFont val="Franklin Gothic Book"/>
        <family val="2"/>
      </rPr>
      <t xml:space="preserv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000000"/>
        <rFont val="Franklin Gothic Book"/>
        <family val="2"/>
      </rPr>
      <t xml:space="preserve">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Wingdings"/>
        <charset val="2"/>
      </rPr>
      <t></t>
    </r>
    <r>
      <rPr>
        <b/>
        <sz val="11"/>
        <color rgb="FF000000"/>
        <rFont val="Franklin Gothic Book"/>
        <family val="2"/>
      </rPr>
      <t xml:space="preserve">   </t>
    </r>
    <r>
      <rPr>
        <b/>
        <u/>
        <sz val="11"/>
        <color rgb="FF165B89"/>
        <rFont val="Franklin Gothic Book"/>
        <family val="2"/>
      </rPr>
      <t>www.eiti.org</t>
    </r>
  </si>
  <si>
    <r>
      <t xml:space="preserve">Adresse : </t>
    </r>
    <r>
      <rPr>
        <b/>
        <sz val="11"/>
        <color rgb="FF165B89"/>
        <rFont val="Franklin Gothic Book"/>
        <family val="2"/>
      </rPr>
      <t>Rådhusgata 26, 0151 Oslo, Norvège</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 </t>
    </r>
    <r>
      <rPr>
        <b/>
        <sz val="11"/>
        <color rgb="FF165B89"/>
        <rFont val="Franklin Gothic Book"/>
        <family val="2"/>
      </rPr>
      <t>Postboks 340 Sentrum, 0101 Oslo, Norvège</t>
    </r>
  </si>
  <si>
    <t>Hydrocarbures</t>
  </si>
  <si>
    <t>Revenu en nature (parts de l'État)</t>
  </si>
  <si>
    <t>SNH mandat</t>
  </si>
  <si>
    <t>Impôts sur les sociétés y compris les acomptes (pétrolier et non pétrolier)</t>
  </si>
  <si>
    <t>DGI/DGE</t>
  </si>
  <si>
    <t>Droits de passage du pipeline (COTCO)</t>
  </si>
  <si>
    <t>DGD</t>
  </si>
  <si>
    <t>Dividendes Filiales SNH</t>
  </si>
  <si>
    <t>SNH Fonctionnement</t>
  </si>
  <si>
    <t>Taxe Spéciale sur les Revenus (TSR)</t>
  </si>
  <si>
    <t>Revenu en nature (parts de la SNH)</t>
  </si>
  <si>
    <t>Dividendes SNH</t>
  </si>
  <si>
    <t>Trésor</t>
  </si>
  <si>
    <t>Droits de Douane</t>
  </si>
  <si>
    <t>Cotisations à la charge de l’employeur</t>
  </si>
  <si>
    <t>CNPS</t>
  </si>
  <si>
    <t>Mines &amp; Carrières</t>
  </si>
  <si>
    <t>Prélèvements fiscaux CAPAM</t>
  </si>
  <si>
    <t>CAPAM</t>
  </si>
  <si>
    <t>Impôt sur le Revenu des Capitaux mobiliers (IRCM)</t>
  </si>
  <si>
    <t>Redressements fiscaux/amendes et pénalités</t>
  </si>
  <si>
    <t>Redevance Minière Proportionnelle</t>
  </si>
  <si>
    <t>Frais de Formation</t>
  </si>
  <si>
    <t>Bonus de Production</t>
  </si>
  <si>
    <t>Contributions FNE</t>
  </si>
  <si>
    <t>Bonus de signature</t>
  </si>
  <si>
    <t>Droits Fixes (y compris droits pour attribution ou renouvellement de permis)</t>
  </si>
  <si>
    <t>Contributions CFC (part patronale)</t>
  </si>
  <si>
    <t>Redevance Superficiaire</t>
  </si>
  <si>
    <t>Dividendes versées à la SNI</t>
  </si>
  <si>
    <t>SNI</t>
  </si>
  <si>
    <t>Taxes à l'extraction</t>
  </si>
  <si>
    <t>Paiements sociaux volontaires</t>
  </si>
  <si>
    <t>Autres bénéficiaires</t>
  </si>
  <si>
    <t>Prélèvement pétrolier additionnel</t>
  </si>
  <si>
    <t>Redressements Douaniers/amendes et pénalités</t>
  </si>
  <si>
    <t xml:space="preserve">Frais d’inspection et de contrôle  </t>
  </si>
  <si>
    <t>MINMIDT</t>
  </si>
  <si>
    <t>Paiements sociaux obligatoires</t>
  </si>
  <si>
    <t>Redevance Minière Négative ( à mettre en signe - )</t>
  </si>
  <si>
    <t>Total en XAF</t>
  </si>
  <si>
    <t>DGTCFM</t>
  </si>
  <si>
    <t>Rien à signaler</t>
  </si>
  <si>
    <t>SNH-Mandat</t>
  </si>
  <si>
    <t>MOUDI</t>
  </si>
  <si>
    <t>Redevance Minière Négative</t>
  </si>
  <si>
    <t>Lokele</t>
  </si>
  <si>
    <t>YOYO</t>
  </si>
  <si>
    <t>Iroko</t>
  </si>
  <si>
    <t>ETINDE/MLPH-7</t>
  </si>
  <si>
    <t>SNH - Fonctionnement</t>
  </si>
  <si>
    <t xml:space="preserve">Non </t>
  </si>
  <si>
    <t>Impôts sur les Sociétés y compris les acomptes et les retenues à la source (pétrolier et non pétrolier)</t>
  </si>
  <si>
    <t>Frais d’inspection et de contrôle</t>
  </si>
  <si>
    <t>Logbaba Concession</t>
  </si>
  <si>
    <t>Nord/Bidzar</t>
  </si>
  <si>
    <t>Dividendes versés à la SNI</t>
  </si>
  <si>
    <t>Parts d'huile de la SNH-État (Pétrole)</t>
  </si>
  <si>
    <t>DISSONI</t>
  </si>
  <si>
    <t xml:space="preserve">IROKO </t>
  </si>
  <si>
    <t>Parts d'huile de la SNH-État (Gaz)</t>
  </si>
  <si>
    <t>SANAGA SUD</t>
  </si>
  <si>
    <t>MSCF (Gaz)</t>
  </si>
  <si>
    <t>Parts d'huile de la SNH-État (Condensat)</t>
  </si>
  <si>
    <t xml:space="preserve">SANAGA SUD </t>
  </si>
  <si>
    <t>TM (GPL)</t>
  </si>
  <si>
    <t xml:space="preserve">Valeur commerciale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</si>
</sst>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78" formatCode="_-* #,##0_-;\-* #,##0_-;_-* &quot;-&quot;??_-;_-@_-"/>
    <numFmt numFmtId="179" formatCode="_-* #,##0.00\ _€_-;\-* #,##0.00\ _€_-;_-* &quot;-&quot;??\ _€_-;_-@_-"/>
  </numFmts>
  <fonts count="93" x14ac:knownFonts="1">
    <font>
      <sz val="10.5"/>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i/>
      <sz val="11"/>
      <color rgb="FF0076AF"/>
      <name val="Franklin Gothic Book"/>
      <family val="2"/>
    </font>
    <font>
      <u/>
      <sz val="11"/>
      <color theme="10"/>
      <name val="Franklin Gothic Book"/>
      <family val="2"/>
    </font>
    <font>
      <sz val="11"/>
      <color rgb="FF000000"/>
      <name val="Franklin Gothic Book"/>
      <family val="2"/>
    </font>
    <font>
      <b/>
      <sz val="11"/>
      <color rgb="FF000000"/>
      <name val="Franklin Gothic Book"/>
      <family val="2"/>
    </font>
    <font>
      <b/>
      <i/>
      <u/>
      <sz val="18"/>
      <color theme="1"/>
      <name val="Franklin Gothic Book"/>
      <family val="2"/>
    </font>
    <font>
      <i/>
      <sz val="11"/>
      <color theme="1"/>
      <name val="Franklin Gothic Book"/>
      <family val="2"/>
    </font>
    <font>
      <b/>
      <i/>
      <sz val="11"/>
      <color theme="1"/>
      <name val="Franklin Gothic Book"/>
      <family val="2"/>
    </font>
    <font>
      <i/>
      <u/>
      <sz val="11"/>
      <color rgb="FF000000"/>
      <name val="Franklin Gothic Book"/>
      <family val="2"/>
    </font>
    <font>
      <i/>
      <u/>
      <sz val="11"/>
      <color theme="1"/>
      <name val="Franklin Gothic Book"/>
      <family val="2"/>
    </font>
    <font>
      <b/>
      <sz val="11"/>
      <color theme="1"/>
      <name val="Franklin Gothic Book"/>
      <family val="2"/>
    </font>
    <font>
      <b/>
      <sz val="11"/>
      <color theme="0"/>
      <name val="Franklin Gothic Book"/>
      <family val="2"/>
    </font>
    <font>
      <u/>
      <sz val="9"/>
      <color theme="10"/>
      <name val="Franklin Gothic Book"/>
      <family val="2"/>
    </font>
    <font>
      <u/>
      <sz val="10"/>
      <color theme="10"/>
      <name val="Franklin Gothic Book"/>
      <family val="2"/>
    </font>
    <font>
      <i/>
      <sz val="10"/>
      <color theme="1"/>
      <name val="Franklin Gothic Book"/>
      <family val="2"/>
    </font>
    <font>
      <i/>
      <sz val="9"/>
      <color theme="1"/>
      <name val="Franklin Gothic Book"/>
      <family val="2"/>
    </font>
    <font>
      <b/>
      <u/>
      <sz val="11"/>
      <color theme="10"/>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sz val="9"/>
      <color indexed="81"/>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59999389629810485"/>
        <bgColor indexed="64"/>
      </patternFill>
    </fill>
    <fill>
      <patternFill patternType="solid">
        <fgColor rgb="FF165B89"/>
        <bgColor theme="4"/>
      </patternFill>
    </fill>
    <fill>
      <patternFill patternType="solid">
        <fgColor theme="2"/>
        <bgColor theme="4" tint="0.79998168889431442"/>
      </patternFill>
    </fill>
  </fills>
  <borders count="47">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style="hair">
        <color auto="1"/>
      </left>
      <right style="hair">
        <color auto="1"/>
      </right>
      <top style="hair">
        <color auto="1"/>
      </top>
      <bottom style="hair">
        <color auto="1"/>
      </bottom>
      <diagonal/>
    </border>
    <border>
      <left style="medium">
        <color theme="0"/>
      </left>
      <right/>
      <top/>
      <bottom style="medium">
        <color theme="0"/>
      </bottom>
      <diagonal/>
    </border>
    <border>
      <left style="medium">
        <color theme="0"/>
      </left>
      <right/>
      <top/>
      <bottom/>
      <diagonal/>
    </border>
    <border>
      <left/>
      <right/>
      <top style="medium">
        <color rgb="FF1BC2EE"/>
      </top>
      <bottom/>
      <diagonal/>
    </border>
  </borders>
  <cellStyleXfs count="10">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4" fillId="0" borderId="0" applyNumberFormat="0" applyFill="0" applyBorder="0" applyAlignment="0" applyProtection="0"/>
  </cellStyleXfs>
  <cellXfs count="419">
    <xf numFmtId="0" fontId="0" fillId="0" borderId="0" xfId="0"/>
    <xf numFmtId="0" fontId="0" fillId="0" borderId="0" xfId="0" applyAlignment="1"/>
    <xf numFmtId="0" fontId="0" fillId="0" borderId="8" xfId="0" applyFont="1" applyFill="1" applyBorder="1" applyAlignment="1"/>
    <xf numFmtId="0" fontId="0" fillId="0" borderId="9" xfId="0" applyFont="1" applyFill="1" applyBorder="1" applyAlignment="1"/>
    <xf numFmtId="0" fontId="0" fillId="0" borderId="8" xfId="0" applyFill="1" applyBorder="1" applyAlignment="1"/>
    <xf numFmtId="0" fontId="0" fillId="0" borderId="9" xfId="0" applyFill="1" applyBorder="1" applyAlignment="1"/>
    <xf numFmtId="0" fontId="0" fillId="0" borderId="0" xfId="0" applyAlignment="1">
      <alignment wrapText="1"/>
    </xf>
    <xf numFmtId="0" fontId="2" fillId="3" borderId="15" xfId="0" applyFont="1" applyFill="1" applyBorder="1" applyAlignment="1">
      <alignment wrapText="1"/>
    </xf>
    <xf numFmtId="0" fontId="3" fillId="0" borderId="0" xfId="0" applyFont="1" applyAlignment="1">
      <alignment wrapText="1"/>
    </xf>
    <xf numFmtId="49" fontId="7" fillId="0" borderId="0" xfId="0" applyNumberFormat="1" applyFont="1" applyAlignment="1">
      <alignment horizontal="left" wrapText="1"/>
    </xf>
    <xf numFmtId="0" fontId="9" fillId="0" borderId="0" xfId="0" quotePrefix="1" applyFont="1"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applyFont="1" applyAlignment="1">
      <alignment wrapText="1"/>
    </xf>
    <xf numFmtId="0" fontId="2" fillId="3" borderId="16" xfId="0" applyFont="1" applyFill="1" applyBorder="1" applyAlignment="1">
      <alignment wrapText="1"/>
    </xf>
    <xf numFmtId="0" fontId="0" fillId="0" borderId="8" xfId="0" applyFont="1" applyFill="1" applyBorder="1" applyAlignment="1">
      <alignment wrapText="1"/>
    </xf>
    <xf numFmtId="0" fontId="0" fillId="0" borderId="9" xfId="0" applyFont="1" applyFill="1" applyBorder="1" applyAlignment="1">
      <alignment wrapText="1"/>
    </xf>
    <xf numFmtId="0" fontId="10" fillId="0" borderId="0" xfId="3" applyFont="1" applyFill="1" applyAlignment="1">
      <alignment horizontal="left" vertical="center"/>
    </xf>
    <xf numFmtId="0" fontId="10" fillId="0" borderId="0" xfId="3" applyFont="1" applyFill="1" applyBorder="1" applyAlignment="1">
      <alignment horizontal="left" vertical="center"/>
    </xf>
    <xf numFmtId="0" fontId="10" fillId="0" borderId="0" xfId="3" applyFont="1" applyFill="1" applyBorder="1" applyAlignment="1">
      <alignment horizontal="right" vertical="center"/>
    </xf>
    <xf numFmtId="0" fontId="11" fillId="2" borderId="0" xfId="3" applyFont="1" applyFill="1" applyBorder="1" applyAlignment="1">
      <alignment horizontal="left" vertical="center"/>
    </xf>
    <xf numFmtId="0" fontId="12" fillId="2" borderId="0" xfId="3" applyFont="1" applyFill="1" applyBorder="1" applyAlignment="1">
      <alignment horizontal="left" vertical="center"/>
    </xf>
    <xf numFmtId="0" fontId="10" fillId="2" borderId="0" xfId="3" applyFont="1" applyFill="1" applyBorder="1" applyAlignment="1">
      <alignment horizontal="left" vertical="center"/>
    </xf>
    <xf numFmtId="0" fontId="13" fillId="2" borderId="0" xfId="3" applyFont="1" applyFill="1" applyBorder="1" applyAlignment="1">
      <alignment vertical="center"/>
    </xf>
    <xf numFmtId="0" fontId="10" fillId="2" borderId="0" xfId="3" applyFont="1" applyFill="1" applyBorder="1" applyAlignment="1">
      <alignment vertical="center"/>
    </xf>
    <xf numFmtId="0" fontId="14" fillId="2" borderId="0" xfId="3" applyFont="1" applyFill="1" applyBorder="1" applyAlignment="1">
      <alignment vertical="center"/>
    </xf>
    <xf numFmtId="0" fontId="11" fillId="2" borderId="0" xfId="3" applyFont="1" applyFill="1" applyBorder="1" applyAlignment="1">
      <alignment vertical="center"/>
    </xf>
    <xf numFmtId="0" fontId="15" fillId="5" borderId="0" xfId="3" applyFont="1" applyFill="1" applyBorder="1" applyAlignment="1">
      <alignment horizontal="left" vertical="center"/>
    </xf>
    <xf numFmtId="0" fontId="11" fillId="2" borderId="0" xfId="3" applyFont="1" applyFill="1" applyBorder="1" applyAlignment="1">
      <alignment horizontal="left" vertical="center" wrapText="1" indent="2"/>
    </xf>
    <xf numFmtId="0" fontId="16" fillId="5" borderId="0" xfId="3" applyFont="1" applyFill="1" applyBorder="1" applyAlignment="1">
      <alignment vertical="center"/>
    </xf>
    <xf numFmtId="0" fontId="11" fillId="2" borderId="0" xfId="3" applyFont="1" applyFill="1" applyBorder="1" applyAlignment="1">
      <alignment vertical="center" wrapText="1"/>
    </xf>
    <xf numFmtId="0" fontId="15" fillId="5" borderId="0" xfId="3" applyFont="1" applyFill="1" applyBorder="1" applyAlignment="1">
      <alignment vertical="center"/>
    </xf>
    <xf numFmtId="0" fontId="16" fillId="2" borderId="0" xfId="3" applyFont="1" applyFill="1" applyBorder="1" applyAlignment="1">
      <alignment vertical="center"/>
    </xf>
    <xf numFmtId="0" fontId="15" fillId="2" borderId="0" xfId="3" applyFont="1" applyFill="1" applyBorder="1" applyAlignment="1">
      <alignment vertical="center"/>
    </xf>
    <xf numFmtId="0" fontId="12" fillId="2" borderId="0" xfId="3" applyFont="1" applyFill="1" applyBorder="1" applyAlignment="1">
      <alignment vertical="center"/>
    </xf>
    <xf numFmtId="0" fontId="18" fillId="5" borderId="0" xfId="3" applyFont="1" applyFill="1" applyBorder="1" applyAlignment="1">
      <alignment vertical="center"/>
    </xf>
    <xf numFmtId="0" fontId="19" fillId="2" borderId="0" xfId="3" applyFont="1" applyFill="1" applyBorder="1" applyAlignment="1">
      <alignment vertical="center"/>
    </xf>
    <xf numFmtId="0" fontId="15" fillId="5" borderId="0" xfId="3" applyFont="1" applyFill="1" applyBorder="1" applyAlignment="1">
      <alignment horizontal="left" vertical="center" indent="2"/>
    </xf>
    <xf numFmtId="0" fontId="20" fillId="2" borderId="0" xfId="2" applyFont="1" applyFill="1" applyBorder="1" applyAlignment="1"/>
    <xf numFmtId="0" fontId="10" fillId="7" borderId="0" xfId="3" applyFont="1" applyFill="1" applyBorder="1" applyAlignment="1">
      <alignment horizontal="left" vertical="center"/>
    </xf>
    <xf numFmtId="0" fontId="12" fillId="7" borderId="0" xfId="3" applyFont="1" applyFill="1" applyBorder="1" applyAlignment="1">
      <alignment vertical="center"/>
    </xf>
    <xf numFmtId="0" fontId="21" fillId="7" borderId="0" xfId="2" applyFont="1" applyFill="1" applyBorder="1" applyAlignment="1"/>
    <xf numFmtId="0" fontId="10" fillId="7" borderId="0" xfId="3" applyFont="1" applyFill="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Alignment="1">
      <alignment horizontal="left" vertical="center" wrapText="1"/>
    </xf>
    <xf numFmtId="0" fontId="18" fillId="6" borderId="38" xfId="3" applyFont="1" applyFill="1" applyBorder="1" applyAlignment="1">
      <alignment horizontal="left" vertical="center" wrapText="1"/>
    </xf>
    <xf numFmtId="0" fontId="18" fillId="0" borderId="38" xfId="3" applyFont="1" applyFill="1" applyBorder="1" applyAlignment="1">
      <alignment horizontal="left" vertical="center" wrapText="1"/>
    </xf>
    <xf numFmtId="0" fontId="22" fillId="7" borderId="0" xfId="3" applyFont="1" applyFill="1" applyBorder="1" applyAlignment="1">
      <alignment horizontal="left" vertical="center"/>
    </xf>
    <xf numFmtId="0" fontId="21" fillId="2" borderId="0" xfId="4" applyFont="1" applyFill="1" applyBorder="1" applyAlignment="1"/>
    <xf numFmtId="0" fontId="12" fillId="0" borderId="0" xfId="3" applyFont="1" applyFill="1" applyBorder="1" applyAlignment="1">
      <alignment vertical="center"/>
    </xf>
    <xf numFmtId="0" fontId="21" fillId="0" borderId="0" xfId="4" applyFont="1" applyFill="1" applyBorder="1" applyAlignment="1"/>
    <xf numFmtId="0" fontId="23" fillId="4" borderId="27" xfId="3" applyFont="1" applyFill="1" applyBorder="1" applyAlignment="1">
      <alignment vertical="center" wrapText="1"/>
    </xf>
    <xf numFmtId="0" fontId="25" fillId="0" borderId="0" xfId="3" applyFont="1" applyFill="1" applyBorder="1" applyAlignment="1">
      <alignment vertical="center" wrapText="1"/>
    </xf>
    <xf numFmtId="0" fontId="23" fillId="4" borderId="30" xfId="3" applyFont="1" applyFill="1" applyBorder="1" applyAlignment="1">
      <alignment vertical="center" wrapText="1"/>
    </xf>
    <xf numFmtId="0" fontId="25" fillId="4" borderId="1" xfId="3" applyFont="1" applyFill="1" applyBorder="1" applyAlignment="1">
      <alignment vertical="center" wrapText="1"/>
    </xf>
    <xf numFmtId="0" fontId="25" fillId="4" borderId="31" xfId="3" applyFont="1" applyFill="1" applyBorder="1" applyAlignment="1">
      <alignment vertical="center" wrapText="1"/>
    </xf>
    <xf numFmtId="0" fontId="25" fillId="4" borderId="28" xfId="3" applyFont="1" applyFill="1" applyBorder="1" applyAlignment="1">
      <alignment vertical="center" wrapText="1"/>
    </xf>
    <xf numFmtId="0" fontId="25" fillId="4" borderId="34" xfId="3" applyFont="1" applyFill="1" applyBorder="1" applyAlignment="1">
      <alignment vertical="center" wrapText="1"/>
    </xf>
    <xf numFmtId="0" fontId="25" fillId="4" borderId="0" xfId="3" applyFont="1" applyFill="1" applyBorder="1" applyAlignment="1">
      <alignment vertical="center" wrapText="1"/>
    </xf>
    <xf numFmtId="0" fontId="25" fillId="4" borderId="35" xfId="3" applyFont="1" applyFill="1" applyBorder="1" applyAlignment="1">
      <alignment vertical="center" wrapText="1"/>
    </xf>
    <xf numFmtId="0" fontId="26" fillId="4" borderId="29" xfId="3" applyFont="1" applyFill="1" applyBorder="1" applyAlignment="1">
      <alignment vertical="center" wrapText="1"/>
    </xf>
    <xf numFmtId="0" fontId="25" fillId="4" borderId="33" xfId="3" applyFont="1" applyFill="1" applyBorder="1" applyAlignment="1">
      <alignment vertical="center" wrapText="1"/>
    </xf>
    <xf numFmtId="0" fontId="12" fillId="0" borderId="3" xfId="3" applyFont="1" applyFill="1" applyBorder="1" applyAlignment="1">
      <alignment vertical="center"/>
    </xf>
    <xf numFmtId="0" fontId="10" fillId="0" borderId="3" xfId="3" applyFont="1" applyFill="1" applyBorder="1" applyAlignment="1">
      <alignment horizontal="left" vertical="center"/>
    </xf>
    <xf numFmtId="0" fontId="25" fillId="0" borderId="0" xfId="3" applyFont="1" applyFill="1" applyBorder="1" applyAlignment="1">
      <alignment horizontal="left" vertical="center"/>
    </xf>
    <xf numFmtId="0" fontId="12" fillId="0" borderId="0" xfId="3" applyFont="1" applyFill="1" applyBorder="1" applyAlignment="1">
      <alignment horizontal="left" vertical="center" indent="2"/>
    </xf>
    <xf numFmtId="0" fontId="11" fillId="0" borderId="0" xfId="3" applyFont="1" applyFill="1" applyBorder="1" applyAlignment="1">
      <alignment vertical="center"/>
    </xf>
    <xf numFmtId="0" fontId="19" fillId="0" borderId="0" xfId="3" applyFont="1" applyFill="1" applyBorder="1" applyAlignment="1">
      <alignment vertical="center"/>
    </xf>
    <xf numFmtId="0" fontId="11" fillId="0" borderId="0" xfId="3" applyFont="1" applyFill="1" applyBorder="1" applyAlignment="1">
      <alignment horizontal="left" vertical="center"/>
    </xf>
    <xf numFmtId="0" fontId="11" fillId="0" borderId="0" xfId="3" applyFont="1" applyFill="1" applyBorder="1" applyAlignment="1">
      <alignment horizontal="left" vertical="center" indent="2"/>
    </xf>
    <xf numFmtId="166" fontId="11" fillId="0" borderId="0" xfId="3" applyNumberFormat="1" applyFont="1" applyFill="1" applyBorder="1" applyAlignment="1">
      <alignment vertical="center"/>
    </xf>
    <xf numFmtId="0" fontId="25" fillId="0" borderId="0" xfId="3" applyFont="1" applyFill="1" applyAlignment="1">
      <alignment horizontal="left" vertical="center"/>
    </xf>
    <xf numFmtId="0" fontId="11" fillId="0" borderId="0" xfId="3" applyFont="1" applyFill="1" applyBorder="1" applyAlignment="1">
      <alignment horizontal="left" vertical="center" wrapText="1" indent="2"/>
    </xf>
    <xf numFmtId="0" fontId="31" fillId="0" borderId="0" xfId="3" applyFont="1" applyFill="1" applyBorder="1" applyAlignment="1">
      <alignment vertical="center"/>
    </xf>
    <xf numFmtId="0" fontId="11" fillId="0" borderId="0" xfId="3" applyFont="1" applyFill="1" applyBorder="1" applyAlignment="1">
      <alignment horizontal="left" vertical="center" indent="4"/>
    </xf>
    <xf numFmtId="0" fontId="11" fillId="0" borderId="0" xfId="3" applyFont="1" applyFill="1" applyBorder="1" applyAlignment="1">
      <alignment horizontal="left" vertical="center" indent="6"/>
    </xf>
    <xf numFmtId="0" fontId="32" fillId="0" borderId="0" xfId="2" applyFont="1" applyFill="1" applyBorder="1" applyAlignment="1">
      <alignment horizontal="left" vertical="center" indent="2"/>
    </xf>
    <xf numFmtId="165" fontId="11" fillId="0" borderId="0" xfId="1" applyNumberFormat="1" applyFont="1" applyFill="1" applyBorder="1" applyAlignment="1">
      <alignment vertical="center"/>
    </xf>
    <xf numFmtId="0" fontId="33" fillId="0" borderId="0" xfId="2" applyFont="1" applyFill="1" applyBorder="1" applyAlignment="1">
      <alignment horizontal="left" vertical="center" wrapText="1"/>
    </xf>
    <xf numFmtId="0" fontId="23" fillId="0" borderId="0" xfId="3" applyFont="1" applyFill="1" applyBorder="1" applyAlignment="1">
      <alignment horizontal="left" vertical="center"/>
    </xf>
    <xf numFmtId="0" fontId="34" fillId="0" borderId="0" xfId="3" applyFont="1" applyFill="1" applyBorder="1" applyAlignment="1">
      <alignment vertical="center"/>
    </xf>
    <xf numFmtId="10" fontId="11" fillId="0" borderId="0" xfId="3" applyNumberFormat="1" applyFont="1" applyFill="1" applyBorder="1" applyAlignment="1">
      <alignment horizontal="left" vertical="center"/>
    </xf>
    <xf numFmtId="0" fontId="35" fillId="5" borderId="0" xfId="3" applyFont="1" applyFill="1" applyAlignment="1">
      <alignment horizontal="left" vertical="center"/>
    </xf>
    <xf numFmtId="0" fontId="10" fillId="5" borderId="0" xfId="3" applyFont="1" applyFill="1" applyAlignment="1">
      <alignment horizontal="left" vertical="center"/>
    </xf>
    <xf numFmtId="0" fontId="25" fillId="5" borderId="0" xfId="3" applyFont="1" applyFill="1" applyBorder="1" applyAlignment="1">
      <alignment vertical="center" wrapText="1"/>
    </xf>
    <xf numFmtId="0" fontId="37" fillId="2" borderId="0" xfId="2" applyFont="1" applyFill="1"/>
    <xf numFmtId="0" fontId="37" fillId="0" borderId="0" xfId="2" applyFont="1" applyFill="1"/>
    <xf numFmtId="0" fontId="22" fillId="0" borderId="0" xfId="3" applyFont="1" applyFill="1" applyBorder="1" applyAlignment="1">
      <alignment horizontal="left" vertical="center"/>
    </xf>
    <xf numFmtId="0" fontId="18" fillId="0" borderId="38" xfId="3" applyFont="1" applyFill="1" applyBorder="1" applyAlignment="1">
      <alignment horizontal="left" vertical="center"/>
    </xf>
    <xf numFmtId="0" fontId="10" fillId="0" borderId="0" xfId="3" quotePrefix="1" applyFont="1" applyFill="1" applyBorder="1" applyAlignment="1">
      <alignment horizontal="left" vertical="center"/>
    </xf>
    <xf numFmtId="0" fontId="13" fillId="0" borderId="2" xfId="3" applyFont="1" applyFill="1" applyBorder="1" applyAlignment="1" applyProtection="1">
      <alignment vertical="center"/>
      <protection locked="0"/>
    </xf>
    <xf numFmtId="0" fontId="10" fillId="0" borderId="2" xfId="3" applyFont="1" applyFill="1" applyBorder="1" applyAlignment="1">
      <alignment horizontal="left" vertical="center"/>
    </xf>
    <xf numFmtId="0" fontId="10" fillId="0" borderId="2" xfId="3" applyFont="1" applyFill="1" applyBorder="1" applyAlignment="1">
      <alignment vertical="center"/>
    </xf>
    <xf numFmtId="0" fontId="26" fillId="0" borderId="0" xfId="3" applyFont="1" applyFill="1" applyAlignment="1">
      <alignment horizontal="left" vertical="center"/>
    </xf>
    <xf numFmtId="0" fontId="26" fillId="0" borderId="0" xfId="3" applyFont="1" applyFill="1" applyBorder="1" applyAlignment="1">
      <alignment horizontal="left" vertical="center"/>
    </xf>
    <xf numFmtId="0" fontId="39" fillId="0" borderId="2" xfId="3" applyFont="1" applyFill="1" applyBorder="1" applyAlignment="1" applyProtection="1">
      <alignment horizontal="left" vertical="center"/>
      <protection locked="0"/>
    </xf>
    <xf numFmtId="0" fontId="26" fillId="0" borderId="2" xfId="3" applyFont="1" applyFill="1" applyBorder="1" applyAlignment="1">
      <alignment horizontal="left" vertical="center"/>
    </xf>
    <xf numFmtId="0" fontId="40" fillId="0" borderId="2" xfId="3" applyFont="1" applyFill="1" applyBorder="1" applyAlignment="1">
      <alignment horizontal="left" vertical="center"/>
    </xf>
    <xf numFmtId="0" fontId="24" fillId="0" borderId="2" xfId="3" applyFont="1" applyFill="1" applyBorder="1" applyAlignment="1">
      <alignment horizontal="left" vertical="center"/>
    </xf>
    <xf numFmtId="0" fontId="19" fillId="0" borderId="5" xfId="3" applyFont="1" applyFill="1" applyBorder="1" applyAlignment="1">
      <alignment vertical="center"/>
    </xf>
    <xf numFmtId="0" fontId="19" fillId="0" borderId="10" xfId="3" applyFont="1" applyFill="1" applyBorder="1" applyAlignment="1" applyProtection="1">
      <alignment vertical="center"/>
      <protection locked="0"/>
    </xf>
    <xf numFmtId="0" fontId="11" fillId="0" borderId="2" xfId="3" applyFont="1" applyFill="1" applyBorder="1" applyAlignment="1">
      <alignment horizontal="left" vertical="center"/>
    </xf>
    <xf numFmtId="0" fontId="11" fillId="0" borderId="5" xfId="3" applyFont="1" applyFill="1" applyBorder="1" applyAlignment="1" applyProtection="1">
      <alignment horizontal="left" vertical="center" indent="2"/>
      <protection locked="0"/>
    </xf>
    <xf numFmtId="0" fontId="25" fillId="6" borderId="7" xfId="3" applyFont="1" applyFill="1" applyBorder="1" applyAlignment="1">
      <alignment horizontal="left" vertical="center"/>
    </xf>
    <xf numFmtId="0" fontId="12" fillId="0" borderId="5" xfId="3" applyFont="1" applyFill="1" applyBorder="1" applyAlignment="1" applyProtection="1">
      <alignment horizontal="left" vertical="center" indent="2"/>
      <protection locked="0"/>
    </xf>
    <xf numFmtId="0" fontId="12" fillId="0" borderId="10" xfId="3" applyFont="1" applyFill="1" applyBorder="1" applyAlignment="1" applyProtection="1">
      <alignment horizontal="left" vertical="center" indent="2"/>
      <protection locked="0"/>
    </xf>
    <xf numFmtId="0" fontId="25" fillId="0" borderId="2" xfId="3" applyFont="1" applyFill="1" applyBorder="1" applyAlignment="1">
      <alignment horizontal="left" vertical="center"/>
    </xf>
    <xf numFmtId="0" fontId="11" fillId="0" borderId="11" xfId="3" applyFont="1" applyFill="1" applyBorder="1" applyAlignment="1">
      <alignment vertical="center"/>
    </xf>
    <xf numFmtId="0" fontId="25" fillId="6" borderId="12" xfId="3" applyFont="1" applyFill="1" applyBorder="1" applyAlignment="1">
      <alignment horizontal="left" vertical="center"/>
    </xf>
    <xf numFmtId="0" fontId="11" fillId="0" borderId="10" xfId="3" applyFont="1" applyFill="1" applyBorder="1" applyAlignment="1" applyProtection="1">
      <alignment horizontal="left" vertical="center" indent="2"/>
      <protection locked="0"/>
    </xf>
    <xf numFmtId="0" fontId="11" fillId="0" borderId="5" xfId="3" applyFont="1" applyFill="1" applyBorder="1" applyAlignment="1" applyProtection="1">
      <alignment horizontal="left" vertical="center" wrapText="1" indent="2"/>
      <protection locked="0"/>
    </xf>
    <xf numFmtId="0" fontId="11" fillId="0" borderId="13" xfId="3" applyFont="1" applyFill="1" applyBorder="1" applyAlignment="1" applyProtection="1">
      <alignment horizontal="left" vertical="center" wrapText="1" indent="2"/>
      <protection locked="0"/>
    </xf>
    <xf numFmtId="0" fontId="25" fillId="0" borderId="1" xfId="3" applyFont="1" applyFill="1" applyBorder="1" applyAlignment="1">
      <alignment horizontal="left" vertical="center"/>
    </xf>
    <xf numFmtId="0" fontId="25" fillId="6" borderId="1" xfId="3" applyFont="1" applyFill="1" applyBorder="1" applyAlignment="1">
      <alignment horizontal="left" vertical="center"/>
    </xf>
    <xf numFmtId="0" fontId="25" fillId="6" borderId="0" xfId="3" applyFont="1" applyFill="1" applyBorder="1" applyAlignment="1">
      <alignment horizontal="left" vertical="center"/>
    </xf>
    <xf numFmtId="0" fontId="25" fillId="0" borderId="13" xfId="3" applyFont="1" applyFill="1" applyBorder="1" applyAlignment="1">
      <alignment horizontal="left" vertical="center"/>
    </xf>
    <xf numFmtId="0" fontId="25" fillId="6" borderId="14" xfId="3" applyFont="1" applyFill="1" applyBorder="1" applyAlignment="1">
      <alignment horizontal="left" vertical="center"/>
    </xf>
    <xf numFmtId="0" fontId="25" fillId="0" borderId="12" xfId="3" applyFont="1" applyFill="1" applyBorder="1" applyAlignment="1">
      <alignment horizontal="left" vertical="center"/>
    </xf>
    <xf numFmtId="0" fontId="31" fillId="6" borderId="2" xfId="3" applyFont="1" applyFill="1" applyBorder="1" applyAlignment="1">
      <alignment vertical="center"/>
    </xf>
    <xf numFmtId="0" fontId="41" fillId="0" borderId="0" xfId="3" applyFont="1" applyFill="1" applyBorder="1" applyAlignment="1">
      <alignment horizontal="left" vertical="center"/>
    </xf>
    <xf numFmtId="0" fontId="41" fillId="0" borderId="26" xfId="3" applyFont="1" applyFill="1" applyBorder="1" applyAlignment="1">
      <alignment horizontal="left" vertical="center"/>
    </xf>
    <xf numFmtId="0" fontId="41" fillId="0" borderId="17" xfId="3" applyFont="1" applyFill="1" applyBorder="1" applyAlignment="1">
      <alignment horizontal="left" vertical="center"/>
    </xf>
    <xf numFmtId="0" fontId="11" fillId="0" borderId="0" xfId="3" applyFont="1" applyFill="1" applyBorder="1" applyAlignment="1">
      <alignment horizontal="left" vertical="center" indent="1"/>
    </xf>
    <xf numFmtId="0" fontId="42" fillId="0" borderId="0" xfId="3" applyFont="1" applyFill="1" applyBorder="1" applyAlignment="1">
      <alignment horizontal="left" vertical="center"/>
    </xf>
    <xf numFmtId="0" fontId="31" fillId="6" borderId="39" xfId="3" applyFont="1" applyFill="1" applyBorder="1" applyAlignment="1">
      <alignment vertical="center"/>
    </xf>
    <xf numFmtId="0" fontId="11" fillId="0" borderId="2" xfId="3" applyFont="1" applyFill="1" applyBorder="1" applyAlignment="1">
      <alignment horizontal="left" vertical="center" indent="1"/>
    </xf>
    <xf numFmtId="0" fontId="42" fillId="0" borderId="2" xfId="3" applyFont="1" applyFill="1" applyBorder="1" applyAlignment="1">
      <alignment horizontal="left" vertical="center"/>
    </xf>
    <xf numFmtId="0" fontId="41" fillId="0" borderId="2" xfId="3" applyFont="1" applyFill="1" applyBorder="1" applyAlignment="1">
      <alignment horizontal="left" vertical="center"/>
    </xf>
    <xf numFmtId="0" fontId="31" fillId="6" borderId="0" xfId="3" applyFont="1" applyFill="1" applyBorder="1" applyAlignment="1">
      <alignment vertical="center"/>
    </xf>
    <xf numFmtId="0" fontId="10" fillId="0" borderId="17" xfId="3" applyFont="1" applyFill="1" applyBorder="1" applyAlignment="1">
      <alignment horizontal="left" vertical="center"/>
    </xf>
    <xf numFmtId="0" fontId="11" fillId="0" borderId="5" xfId="3" applyFont="1" applyFill="1" applyBorder="1" applyAlignment="1" applyProtection="1">
      <alignment horizontal="left" vertical="center" indent="4"/>
      <protection locked="0"/>
    </xf>
    <xf numFmtId="0" fontId="11" fillId="0" borderId="5" xfId="3" applyFont="1" applyFill="1" applyBorder="1" applyAlignment="1" applyProtection="1">
      <alignment horizontal="left" vertical="center" indent="6"/>
      <protection locked="0"/>
    </xf>
    <xf numFmtId="0" fontId="25" fillId="0" borderId="42" xfId="3" applyFont="1" applyFill="1" applyBorder="1" applyAlignment="1">
      <alignment horizontal="left" vertical="center"/>
    </xf>
    <xf numFmtId="0" fontId="25" fillId="6" borderId="23" xfId="3" applyFont="1" applyFill="1" applyBorder="1" applyAlignment="1">
      <alignment horizontal="left" vertical="center"/>
    </xf>
    <xf numFmtId="0" fontId="32" fillId="0" borderId="1" xfId="2" applyFont="1" applyFill="1" applyBorder="1" applyAlignment="1" applyProtection="1">
      <alignment horizontal="left" vertical="center" indent="2"/>
      <protection locked="0"/>
    </xf>
    <xf numFmtId="0" fontId="11" fillId="0" borderId="0" xfId="3" applyFont="1" applyFill="1" applyBorder="1" applyAlignment="1" applyProtection="1">
      <alignment horizontal="left" vertical="center" indent="4"/>
      <protection locked="0"/>
    </xf>
    <xf numFmtId="0" fontId="11" fillId="0" borderId="23" xfId="3" applyFont="1" applyFill="1" applyBorder="1" applyAlignment="1" applyProtection="1">
      <alignment horizontal="left" vertical="center" indent="4"/>
      <protection locked="0"/>
    </xf>
    <xf numFmtId="0" fontId="25" fillId="0" borderId="23" xfId="3" applyFont="1" applyFill="1" applyBorder="1" applyAlignment="1">
      <alignment horizontal="left" vertical="center"/>
    </xf>
    <xf numFmtId="0" fontId="21" fillId="0" borderId="5" xfId="2" applyFont="1" applyFill="1" applyBorder="1" applyAlignment="1" applyProtection="1">
      <alignment horizontal="left" vertical="center" wrapText="1"/>
      <protection locked="0"/>
    </xf>
    <xf numFmtId="0" fontId="11" fillId="0" borderId="10" xfId="3" applyFont="1" applyFill="1" applyBorder="1" applyAlignment="1" applyProtection="1">
      <alignment horizontal="left" vertical="center" indent="4"/>
      <protection locked="0"/>
    </xf>
    <xf numFmtId="0" fontId="25" fillId="6" borderId="2" xfId="3" applyFont="1" applyFill="1" applyBorder="1" applyAlignment="1">
      <alignment horizontal="left" vertical="center"/>
    </xf>
    <xf numFmtId="0" fontId="19" fillId="0" borderId="2" xfId="3" applyFont="1" applyFill="1" applyBorder="1" applyAlignment="1" applyProtection="1">
      <alignment vertical="center"/>
      <protection locked="0"/>
    </xf>
    <xf numFmtId="0" fontId="23" fillId="0" borderId="2" xfId="3" applyFont="1" applyFill="1" applyBorder="1" applyAlignment="1">
      <alignment horizontal="left" vertical="center"/>
    </xf>
    <xf numFmtId="10" fontId="34" fillId="0" borderId="17" xfId="3" applyNumberFormat="1" applyFont="1" applyFill="1" applyBorder="1" applyAlignment="1">
      <alignment vertical="center"/>
    </xf>
    <xf numFmtId="10" fontId="11" fillId="0" borderId="6" xfId="3" applyNumberFormat="1" applyFont="1" applyFill="1" applyBorder="1" applyAlignment="1">
      <alignment horizontal="left" vertical="center"/>
    </xf>
    <xf numFmtId="0" fontId="25" fillId="0" borderId="7" xfId="3" applyFont="1" applyFill="1" applyBorder="1" applyAlignment="1">
      <alignment horizontal="left" vertical="center"/>
    </xf>
    <xf numFmtId="10" fontId="10" fillId="0" borderId="0" xfId="6" applyNumberFormat="1" applyFont="1" applyFill="1" applyAlignment="1">
      <alignment horizontal="left" vertical="center"/>
    </xf>
    <xf numFmtId="0" fontId="19" fillId="0" borderId="26" xfId="3" applyFont="1" applyFill="1" applyBorder="1" applyAlignment="1" applyProtection="1">
      <alignment vertical="center"/>
      <protection locked="0"/>
    </xf>
    <xf numFmtId="0" fontId="23" fillId="0" borderId="17" xfId="3" applyFont="1" applyFill="1" applyBorder="1" applyAlignment="1">
      <alignment horizontal="left" vertical="center"/>
    </xf>
    <xf numFmtId="0" fontId="34" fillId="0" borderId="17" xfId="3" applyFont="1" applyFill="1" applyBorder="1" applyAlignment="1">
      <alignment vertical="center"/>
    </xf>
    <xf numFmtId="0" fontId="11" fillId="0" borderId="10" xfId="3" applyFont="1" applyFill="1" applyBorder="1" applyAlignment="1" applyProtection="1">
      <alignment vertical="center"/>
      <protection locked="0"/>
    </xf>
    <xf numFmtId="0" fontId="12" fillId="5" borderId="0" xfId="3" applyFont="1" applyFill="1" applyBorder="1" applyAlignment="1">
      <alignment horizontal="left" vertical="center"/>
    </xf>
    <xf numFmtId="0" fontId="22" fillId="6" borderId="38" xfId="3" applyFont="1" applyFill="1" applyBorder="1" applyAlignment="1">
      <alignment horizontal="left" vertical="center" wrapText="1"/>
    </xf>
    <xf numFmtId="0" fontId="22" fillId="0" borderId="38" xfId="3" applyFont="1" applyFill="1" applyBorder="1" applyAlignment="1">
      <alignment horizontal="left" vertical="center" wrapText="1"/>
    </xf>
    <xf numFmtId="0" fontId="13" fillId="0" borderId="0" xfId="3" applyFont="1" applyFill="1" applyBorder="1" applyAlignment="1">
      <alignment vertical="center"/>
    </xf>
    <xf numFmtId="0" fontId="10" fillId="0" borderId="0" xfId="3" applyFont="1" applyFill="1" applyBorder="1" applyAlignment="1">
      <alignment vertical="center"/>
    </xf>
    <xf numFmtId="0" fontId="12" fillId="0" borderId="0" xfId="3" applyFont="1" applyFill="1" applyBorder="1" applyAlignment="1">
      <alignment horizontal="left" vertical="center"/>
    </xf>
    <xf numFmtId="0" fontId="45" fillId="0" borderId="0" xfId="3" applyFont="1" applyFill="1" applyBorder="1" applyAlignment="1">
      <alignment horizontal="left" vertical="center"/>
    </xf>
    <xf numFmtId="0" fontId="46" fillId="0" borderId="0" xfId="3" applyFont="1" applyFill="1" applyBorder="1" applyAlignment="1">
      <alignment horizontal="left" vertical="center"/>
    </xf>
    <xf numFmtId="0" fontId="47" fillId="0" borderId="0" xfId="3" applyFont="1" applyFill="1" applyBorder="1" applyAlignment="1">
      <alignment horizontal="left" vertical="center"/>
    </xf>
    <xf numFmtId="0" fontId="48" fillId="0" borderId="27" xfId="2" applyFont="1" applyFill="1" applyBorder="1" applyAlignment="1">
      <alignment horizontal="left" vertical="center" wrapText="1"/>
    </xf>
    <xf numFmtId="0" fontId="49" fillId="0" borderId="27" xfId="3" applyFont="1" applyFill="1" applyBorder="1" applyAlignment="1">
      <alignment vertical="center" wrapText="1"/>
    </xf>
    <xf numFmtId="0" fontId="41" fillId="6" borderId="27" xfId="3" applyFont="1" applyFill="1" applyBorder="1" applyAlignment="1">
      <alignment horizontal="left" vertical="center"/>
    </xf>
    <xf numFmtId="0" fontId="49" fillId="0" borderId="28" xfId="3" applyFont="1" applyFill="1" applyBorder="1" applyAlignment="1">
      <alignment horizontal="left" vertical="center" indent="1"/>
    </xf>
    <xf numFmtId="0" fontId="49" fillId="0" borderId="28" xfId="3" applyFont="1" applyFill="1" applyBorder="1" applyAlignment="1">
      <alignment vertical="center" wrapText="1"/>
    </xf>
    <xf numFmtId="0" fontId="41" fillId="6" borderId="28" xfId="3" applyFont="1" applyFill="1" applyBorder="1" applyAlignment="1">
      <alignment horizontal="left" vertical="center"/>
    </xf>
    <xf numFmtId="0" fontId="49" fillId="0" borderId="28" xfId="3" applyFont="1" applyFill="1" applyBorder="1" applyAlignment="1">
      <alignment horizontal="left" vertical="center" indent="3"/>
    </xf>
    <xf numFmtId="0" fontId="49" fillId="0" borderId="29" xfId="3" applyFont="1" applyFill="1" applyBorder="1" applyAlignment="1">
      <alignment horizontal="left" vertical="center" indent="3"/>
    </xf>
    <xf numFmtId="0" fontId="41" fillId="6" borderId="29" xfId="3" applyFont="1" applyFill="1" applyBorder="1" applyAlignment="1">
      <alignment horizontal="left" vertical="center"/>
    </xf>
    <xf numFmtId="0" fontId="49" fillId="0" borderId="0" xfId="3" applyFont="1" applyFill="1" applyBorder="1" applyAlignment="1">
      <alignment horizontal="left" vertical="center"/>
    </xf>
    <xf numFmtId="0" fontId="50" fillId="0" borderId="0" xfId="3" applyFont="1" applyFill="1" applyBorder="1" applyAlignment="1">
      <alignment horizontal="left" vertical="center"/>
    </xf>
    <xf numFmtId="0" fontId="10" fillId="0" borderId="35" xfId="3" applyFont="1" applyFill="1" applyBorder="1" applyAlignment="1">
      <alignment horizontal="left" vertical="center"/>
    </xf>
    <xf numFmtId="0" fontId="49" fillId="0" borderId="0" xfId="3" applyFont="1" applyFill="1" applyBorder="1" applyAlignment="1">
      <alignment horizontal="left" vertical="center" indent="5"/>
    </xf>
    <xf numFmtId="0" fontId="41" fillId="0" borderId="28" xfId="3" applyFont="1" applyFill="1" applyBorder="1" applyAlignment="1">
      <alignment horizontal="left" vertical="center"/>
    </xf>
    <xf numFmtId="0" fontId="49" fillId="0" borderId="34" xfId="3" applyFont="1" applyFill="1" applyBorder="1" applyAlignment="1">
      <alignment horizontal="left" vertical="center" indent="5"/>
    </xf>
    <xf numFmtId="0" fontId="49" fillId="0" borderId="34" xfId="3" applyFont="1" applyFill="1" applyBorder="1" applyAlignment="1">
      <alignment horizontal="left" vertical="center" indent="1"/>
    </xf>
    <xf numFmtId="0" fontId="49" fillId="0" borderId="41" xfId="3" applyFont="1" applyFill="1" applyBorder="1" applyAlignment="1">
      <alignment horizontal="left" vertical="center"/>
    </xf>
    <xf numFmtId="0" fontId="41" fillId="0" borderId="41" xfId="3" applyFont="1" applyFill="1" applyBorder="1" applyAlignment="1">
      <alignment horizontal="left" vertical="center"/>
    </xf>
    <xf numFmtId="0" fontId="51" fillId="0" borderId="27" xfId="3" applyFont="1" applyFill="1" applyBorder="1" applyAlignment="1">
      <alignment vertical="center"/>
    </xf>
    <xf numFmtId="0" fontId="49" fillId="0" borderId="29" xfId="3" applyFont="1" applyFill="1" applyBorder="1" applyAlignment="1">
      <alignment horizontal="left" vertical="center" wrapText="1" indent="1"/>
    </xf>
    <xf numFmtId="0" fontId="41" fillId="0" borderId="27" xfId="3" applyFont="1" applyFill="1" applyBorder="1" applyAlignment="1">
      <alignment vertical="center"/>
    </xf>
    <xf numFmtId="0" fontId="49" fillId="0" borderId="29" xfId="3" applyFont="1" applyFill="1" applyBorder="1" applyAlignment="1">
      <alignment horizontal="left" vertical="center" indent="1"/>
    </xf>
    <xf numFmtId="0" fontId="49" fillId="0" borderId="28" xfId="3" applyFont="1" applyFill="1" applyBorder="1" applyAlignment="1">
      <alignment horizontal="left" vertical="center" wrapText="1" indent="1"/>
    </xf>
    <xf numFmtId="0" fontId="49" fillId="0" borderId="28" xfId="3" applyFont="1" applyFill="1" applyBorder="1" applyAlignment="1">
      <alignment horizontal="left" vertical="center" wrapText="1" indent="3"/>
    </xf>
    <xf numFmtId="0" fontId="49" fillId="0" borderId="29" xfId="3" applyFont="1" applyFill="1" applyBorder="1" applyAlignment="1">
      <alignment horizontal="left" vertical="center" wrapText="1" indent="3"/>
    </xf>
    <xf numFmtId="0" fontId="50" fillId="0" borderId="27" xfId="3" applyFont="1" applyFill="1" applyBorder="1" applyAlignment="1">
      <alignment vertical="center"/>
    </xf>
    <xf numFmtId="0" fontId="52" fillId="0" borderId="28" xfId="2" applyFont="1" applyFill="1" applyBorder="1" applyAlignment="1">
      <alignment horizontal="left" vertical="center" wrapText="1" indent="1"/>
    </xf>
    <xf numFmtId="0" fontId="52" fillId="0" borderId="29" xfId="2" applyFont="1" applyFill="1" applyBorder="1" applyAlignment="1">
      <alignment horizontal="left" vertical="center" wrapText="1" indent="1"/>
    </xf>
    <xf numFmtId="167" fontId="49" fillId="0" borderId="29" xfId="6" applyNumberFormat="1" applyFont="1" applyFill="1" applyBorder="1" applyAlignment="1">
      <alignment vertical="center" wrapText="1"/>
    </xf>
    <xf numFmtId="0" fontId="49" fillId="0" borderId="29" xfId="3" applyFont="1" applyFill="1" applyBorder="1" applyAlignment="1">
      <alignment vertical="center" wrapText="1"/>
    </xf>
    <xf numFmtId="0" fontId="52" fillId="0" borderId="28" xfId="2" applyFont="1" applyFill="1" applyBorder="1" applyAlignment="1">
      <alignment horizontal="left" vertical="center" wrapText="1" indent="3"/>
    </xf>
    <xf numFmtId="0" fontId="10" fillId="0" borderId="28" xfId="3" applyFont="1" applyFill="1" applyBorder="1" applyAlignment="1">
      <alignment horizontal="left" vertical="center"/>
    </xf>
    <xf numFmtId="0" fontId="49" fillId="0" borderId="28" xfId="3" applyFont="1" applyFill="1" applyBorder="1" applyAlignment="1">
      <alignment horizontal="left" vertical="center" wrapText="1" indent="5"/>
    </xf>
    <xf numFmtId="0" fontId="50" fillId="0" borderId="0" xfId="3" applyFont="1" applyFill="1" applyBorder="1" applyAlignment="1">
      <alignment vertical="center"/>
    </xf>
    <xf numFmtId="0" fontId="52" fillId="0" borderId="29" xfId="2" applyFont="1" applyFill="1" applyBorder="1" applyAlignment="1">
      <alignment horizontal="left" vertical="center" wrapText="1" indent="3"/>
    </xf>
    <xf numFmtId="0" fontId="41" fillId="0" borderId="35" xfId="3" applyFont="1" applyFill="1" applyBorder="1" applyAlignment="1">
      <alignment horizontal="left" vertical="center"/>
    </xf>
    <xf numFmtId="0" fontId="49" fillId="7" borderId="27" xfId="3" applyFont="1" applyFill="1" applyBorder="1" applyAlignment="1">
      <alignment vertical="center" wrapText="1"/>
    </xf>
    <xf numFmtId="0" fontId="50" fillId="7" borderId="27" xfId="3" applyFont="1" applyFill="1" applyBorder="1" applyAlignment="1">
      <alignment vertical="center"/>
    </xf>
    <xf numFmtId="0" fontId="52" fillId="0" borderId="28" xfId="2" applyFont="1" applyFill="1" applyBorder="1" applyAlignment="1">
      <alignment horizontal="left" vertical="center" wrapText="1"/>
    </xf>
    <xf numFmtId="0" fontId="53" fillId="0" borderId="28" xfId="2" applyFont="1" applyFill="1" applyBorder="1" applyAlignment="1">
      <alignment horizontal="left" vertical="center" wrapText="1" indent="1"/>
    </xf>
    <xf numFmtId="0" fontId="49" fillId="0" borderId="0" xfId="3" applyFont="1" applyFill="1" applyBorder="1" applyAlignment="1">
      <alignment vertical="center" wrapText="1"/>
    </xf>
    <xf numFmtId="0" fontId="10" fillId="5" borderId="0" xfId="3" applyFont="1" applyFill="1" applyBorder="1" applyAlignment="1">
      <alignment horizontal="left" vertical="center"/>
    </xf>
    <xf numFmtId="0" fontId="10" fillId="5" borderId="19" xfId="3" applyFont="1" applyFill="1" applyBorder="1" applyAlignment="1">
      <alignment horizontal="left" vertical="center"/>
    </xf>
    <xf numFmtId="0" fontId="10" fillId="5" borderId="25" xfId="3" applyFont="1" applyFill="1" applyBorder="1" applyAlignment="1">
      <alignment horizontal="left" vertical="center"/>
    </xf>
    <xf numFmtId="0" fontId="29" fillId="0" borderId="0" xfId="0" applyFont="1" applyAlignment="1">
      <alignment vertical="center"/>
    </xf>
    <xf numFmtId="0" fontId="55" fillId="0" borderId="0" xfId="0" applyFont="1" applyFill="1" applyAlignment="1">
      <alignment vertical="center"/>
    </xf>
    <xf numFmtId="0" fontId="41" fillId="0" borderId="0" xfId="0" applyFont="1" applyFill="1"/>
    <xf numFmtId="0" fontId="41" fillId="0" borderId="0" xfId="0" applyFont="1"/>
    <xf numFmtId="0" fontId="55" fillId="0" borderId="0" xfId="0" applyFont="1" applyAlignment="1">
      <alignment vertical="center"/>
    </xf>
    <xf numFmtId="0" fontId="35" fillId="5" borderId="0" xfId="0" applyFont="1" applyFill="1" applyAlignment="1">
      <alignment vertical="center" wrapText="1"/>
    </xf>
    <xf numFmtId="0" fontId="25" fillId="2" borderId="0" xfId="0" applyFont="1" applyFill="1" applyAlignment="1">
      <alignment horizontal="left" vertical="center" wrapText="1" indent="3"/>
    </xf>
    <xf numFmtId="0" fontId="14" fillId="5" borderId="0" xfId="3" applyFont="1" applyFill="1" applyAlignment="1">
      <alignment horizontal="left" vertical="center" wrapText="1" indent="3"/>
    </xf>
    <xf numFmtId="0" fontId="14" fillId="2" borderId="0" xfId="0" applyFont="1" applyFill="1" applyAlignment="1">
      <alignment horizontal="left" vertical="center" wrapText="1" indent="3"/>
    </xf>
    <xf numFmtId="0" fontId="14" fillId="2" borderId="0" xfId="0" applyFont="1" applyFill="1" applyAlignment="1">
      <alignment horizontal="left" vertical="center" wrapText="1"/>
    </xf>
    <xf numFmtId="0" fontId="14" fillId="2" borderId="0" xfId="0" applyFont="1" applyFill="1" applyAlignment="1">
      <alignment horizontal="left" vertical="top" wrapText="1" indent="3"/>
    </xf>
    <xf numFmtId="0" fontId="10" fillId="5" borderId="0" xfId="3" applyFont="1" applyFill="1" applyAlignment="1">
      <alignment horizontal="left" vertical="center" wrapText="1"/>
    </xf>
    <xf numFmtId="0" fontId="13" fillId="5" borderId="0" xfId="3" applyFont="1" applyFill="1" applyBorder="1" applyAlignment="1">
      <alignment vertical="center"/>
    </xf>
    <xf numFmtId="0" fontId="10" fillId="5" borderId="0" xfId="3" applyFont="1" applyFill="1" applyBorder="1" applyAlignment="1">
      <alignment vertical="center"/>
    </xf>
    <xf numFmtId="0" fontId="58" fillId="2" borderId="0" xfId="0" applyFont="1" applyFill="1" applyBorder="1" applyAlignment="1">
      <alignment vertical="center"/>
    </xf>
    <xf numFmtId="0" fontId="59" fillId="2" borderId="0" xfId="0" applyFont="1" applyFill="1" applyBorder="1"/>
    <xf numFmtId="0" fontId="61" fillId="0" borderId="0" xfId="5" applyFont="1"/>
    <xf numFmtId="0" fontId="41" fillId="0" borderId="0" xfId="0" applyFont="1" applyAlignment="1"/>
    <xf numFmtId="0" fontId="41" fillId="0" borderId="0" xfId="0" applyFont="1" applyAlignment="1">
      <alignment wrapText="1"/>
    </xf>
    <xf numFmtId="164" fontId="41" fillId="0" borderId="0" xfId="1" applyFont="1"/>
    <xf numFmtId="0" fontId="56" fillId="4" borderId="2" xfId="0" applyFont="1" applyFill="1" applyBorder="1" applyAlignment="1">
      <alignment vertical="center"/>
    </xf>
    <xf numFmtId="0" fontId="61" fillId="0" borderId="0" xfId="5" applyNumberFormat="1" applyFont="1"/>
    <xf numFmtId="0" fontId="42" fillId="0" borderId="0" xfId="0" applyFont="1"/>
    <xf numFmtId="0" fontId="66" fillId="2" borderId="0" xfId="0" applyFont="1" applyFill="1" applyBorder="1" applyAlignment="1">
      <alignment vertical="center"/>
    </xf>
    <xf numFmtId="0" fontId="42" fillId="2" borderId="0" xfId="3" applyFont="1" applyFill="1" applyBorder="1" applyAlignment="1">
      <alignment horizontal="left" vertical="center" indent="1"/>
    </xf>
    <xf numFmtId="0" fontId="42" fillId="2" borderId="0" xfId="3" applyFont="1" applyFill="1" applyBorder="1" applyAlignment="1">
      <alignment horizontal="left" vertical="center"/>
    </xf>
    <xf numFmtId="164" fontId="42" fillId="2" borderId="0" xfId="1" applyFont="1" applyFill="1" applyBorder="1" applyAlignment="1">
      <alignment horizontal="left" vertical="center"/>
    </xf>
    <xf numFmtId="0" fontId="59" fillId="2" borderId="1" xfId="3" applyFont="1" applyFill="1" applyBorder="1" applyAlignment="1">
      <alignment horizontal="left" vertical="center"/>
    </xf>
    <xf numFmtId="164" fontId="59" fillId="2" borderId="1" xfId="1" applyFont="1" applyFill="1" applyBorder="1" applyAlignment="1">
      <alignment horizontal="left" vertical="center"/>
    </xf>
    <xf numFmtId="164" fontId="59" fillId="2" borderId="41" xfId="1" applyFont="1" applyFill="1" applyBorder="1" applyAlignment="1">
      <alignment horizontal="left" vertical="center"/>
    </xf>
    <xf numFmtId="0" fontId="42" fillId="2" borderId="1" xfId="3" applyFont="1" applyFill="1" applyBorder="1" applyAlignment="1">
      <alignment horizontal="left" vertical="center"/>
    </xf>
    <xf numFmtId="164" fontId="42" fillId="2" borderId="1" xfId="1" applyFont="1" applyFill="1" applyBorder="1" applyAlignment="1">
      <alignment horizontal="left" vertical="center"/>
    </xf>
    <xf numFmtId="164" fontId="42" fillId="2" borderId="23" xfId="1" applyFont="1" applyFill="1" applyBorder="1" applyAlignment="1">
      <alignment horizontal="left" vertical="center"/>
    </xf>
    <xf numFmtId="0" fontId="42" fillId="2" borderId="21" xfId="3" applyFont="1" applyFill="1" applyBorder="1" applyAlignment="1">
      <alignment horizontal="left" vertical="center"/>
    </xf>
    <xf numFmtId="164" fontId="42" fillId="2" borderId="41" xfId="1" applyFont="1" applyFill="1" applyBorder="1" applyAlignment="1">
      <alignment horizontal="left" vertical="center"/>
    </xf>
    <xf numFmtId="0" fontId="41" fillId="5" borderId="0" xfId="0" applyFont="1" applyFill="1" applyAlignment="1"/>
    <xf numFmtId="0" fontId="41" fillId="5" borderId="0" xfId="0" applyFont="1" applyFill="1" applyAlignment="1">
      <alignment wrapText="1"/>
    </xf>
    <xf numFmtId="0" fontId="41" fillId="5" borderId="0" xfId="0" applyFont="1" applyFill="1"/>
    <xf numFmtId="0" fontId="35" fillId="5" borderId="0" xfId="0" applyFont="1" applyFill="1" applyAlignment="1">
      <alignment vertical="center"/>
    </xf>
    <xf numFmtId="0" fontId="25" fillId="2" borderId="0" xfId="0" applyFont="1" applyFill="1" applyAlignment="1">
      <alignment horizontal="left" vertical="center" wrapText="1" indent="2"/>
    </xf>
    <xf numFmtId="0" fontId="16" fillId="0" borderId="24" xfId="2" applyFont="1" applyFill="1" applyBorder="1" applyAlignment="1"/>
    <xf numFmtId="0" fontId="16" fillId="0" borderId="0" xfId="2" applyFont="1" applyFill="1" applyBorder="1" applyAlignment="1"/>
    <xf numFmtId="0" fontId="16" fillId="0" borderId="25" xfId="2" applyFont="1" applyFill="1" applyBorder="1" applyAlignment="1"/>
    <xf numFmtId="0" fontId="28" fillId="0" borderId="25" xfId="2" applyFont="1" applyFill="1" applyBorder="1" applyAlignment="1"/>
    <xf numFmtId="0" fontId="10" fillId="8" borderId="0" xfId="3" applyFont="1" applyFill="1" applyAlignment="1">
      <alignment horizontal="left" vertical="center"/>
    </xf>
    <xf numFmtId="0" fontId="22" fillId="8" borderId="38" xfId="3" applyFont="1" applyFill="1" applyBorder="1" applyAlignment="1">
      <alignment horizontal="left" vertical="center" wrapText="1"/>
    </xf>
    <xf numFmtId="0" fontId="49" fillId="8" borderId="28" xfId="3" applyFont="1" applyFill="1" applyBorder="1" applyAlignment="1">
      <alignment vertical="center" wrapText="1"/>
    </xf>
    <xf numFmtId="0" fontId="52" fillId="8" borderId="29" xfId="4" applyFont="1" applyFill="1" applyBorder="1" applyAlignment="1">
      <alignment vertical="center"/>
    </xf>
    <xf numFmtId="0" fontId="49" fillId="8" borderId="29" xfId="3" applyFont="1" applyFill="1" applyBorder="1" applyAlignment="1">
      <alignment vertical="center" wrapText="1"/>
    </xf>
    <xf numFmtId="0" fontId="67" fillId="0" borderId="0" xfId="3" applyFont="1" applyFill="1" applyBorder="1" applyAlignment="1">
      <alignment horizontal="left" vertical="center"/>
    </xf>
    <xf numFmtId="0" fontId="68" fillId="0" borderId="27" xfId="3" applyFont="1" applyFill="1" applyBorder="1" applyAlignment="1">
      <alignment vertical="center" wrapText="1"/>
    </xf>
    <xf numFmtId="0" fontId="67" fillId="6" borderId="27" xfId="3" applyFont="1" applyFill="1" applyBorder="1" applyAlignment="1">
      <alignment horizontal="left" vertical="center"/>
    </xf>
    <xf numFmtId="0" fontId="68" fillId="0" borderId="28" xfId="3" applyFont="1" applyFill="1" applyBorder="1" applyAlignment="1">
      <alignment vertical="center" wrapText="1"/>
    </xf>
    <xf numFmtId="0" fontId="67" fillId="6" borderId="28" xfId="3" applyFont="1" applyFill="1" applyBorder="1" applyAlignment="1">
      <alignment horizontal="left" vertical="center"/>
    </xf>
    <xf numFmtId="0" fontId="68" fillId="0" borderId="28" xfId="3" applyFont="1" applyFill="1" applyBorder="1" applyAlignment="1">
      <alignment horizontal="left" vertical="center" wrapText="1" indent="3"/>
    </xf>
    <xf numFmtId="0" fontId="67" fillId="0" borderId="28" xfId="3" applyFont="1" applyFill="1" applyBorder="1" applyAlignment="1">
      <alignment horizontal="left" vertical="center"/>
    </xf>
    <xf numFmtId="0" fontId="68" fillId="0" borderId="29" xfId="3" applyFont="1" applyFill="1" applyBorder="1" applyAlignment="1">
      <alignment horizontal="left" vertical="center" wrapText="1" indent="3"/>
    </xf>
    <xf numFmtId="0" fontId="67" fillId="6" borderId="29" xfId="3" applyFont="1" applyFill="1" applyBorder="1" applyAlignment="1">
      <alignment horizontal="left" vertical="center"/>
    </xf>
    <xf numFmtId="0" fontId="68" fillId="0" borderId="28" xfId="3" applyFont="1" applyFill="1" applyBorder="1" applyAlignment="1">
      <alignment horizontal="left" vertical="center" wrapText="1" indent="1"/>
    </xf>
    <xf numFmtId="0" fontId="49" fillId="8" borderId="28" xfId="3" applyFont="1" applyFill="1" applyBorder="1" applyAlignment="1">
      <alignment horizontal="left" vertical="center" wrapText="1" indent="5"/>
    </xf>
    <xf numFmtId="0" fontId="42" fillId="8" borderId="0" xfId="2" applyFont="1" applyFill="1" applyBorder="1" applyAlignment="1">
      <alignment horizontal="left" vertical="center" wrapText="1"/>
    </xf>
    <xf numFmtId="0" fontId="41" fillId="8" borderId="0" xfId="0" applyFont="1" applyFill="1"/>
    <xf numFmtId="0" fontId="41" fillId="0" borderId="23" xfId="3" applyFont="1" applyFill="1" applyBorder="1" applyAlignment="1">
      <alignment horizontal="left" vertical="center"/>
    </xf>
    <xf numFmtId="0" fontId="49" fillId="8" borderId="29" xfId="3" applyFont="1" applyFill="1" applyBorder="1" applyAlignment="1">
      <alignment horizontal="left" vertical="center" wrapText="1" indent="5"/>
    </xf>
    <xf numFmtId="0" fontId="18" fillId="0" borderId="40" xfId="2" applyFont="1" applyFill="1" applyBorder="1" applyAlignment="1" applyProtection="1">
      <alignment vertical="center"/>
      <protection locked="0"/>
    </xf>
    <xf numFmtId="0" fontId="49" fillId="8" borderId="28" xfId="3" applyFont="1" applyFill="1" applyBorder="1" applyAlignment="1">
      <alignment horizontal="left" vertical="center" wrapText="1" indent="3"/>
    </xf>
    <xf numFmtId="0" fontId="41" fillId="0" borderId="28" xfId="3" applyFont="1" applyFill="1" applyBorder="1" applyAlignment="1">
      <alignment vertical="center"/>
    </xf>
    <xf numFmtId="0" fontId="60" fillId="0" borderId="28" xfId="2" applyFont="1" applyFill="1" applyBorder="1" applyAlignment="1">
      <alignment horizontal="left" vertical="center" wrapText="1"/>
    </xf>
    <xf numFmtId="0" fontId="49" fillId="0" borderId="29" xfId="3" applyNumberFormat="1" applyFont="1" applyFill="1" applyBorder="1" applyAlignment="1">
      <alignment vertical="center"/>
    </xf>
    <xf numFmtId="0" fontId="50" fillId="0" borderId="41" xfId="3" applyFont="1" applyFill="1" applyBorder="1" applyAlignment="1">
      <alignment vertical="center"/>
    </xf>
    <xf numFmtId="43" fontId="41" fillId="0" borderId="0" xfId="0" applyNumberFormat="1" applyFont="1"/>
    <xf numFmtId="0" fontId="56" fillId="0" borderId="0" xfId="0" applyFont="1" applyBorder="1"/>
    <xf numFmtId="164" fontId="56" fillId="0" borderId="0" xfId="1" applyFont="1" applyBorder="1"/>
    <xf numFmtId="0" fontId="68" fillId="8" borderId="6" xfId="3" applyFont="1" applyFill="1" applyBorder="1" applyAlignment="1">
      <alignment vertical="center"/>
    </xf>
    <xf numFmtId="0" fontId="68" fillId="0" borderId="6" xfId="3" applyFont="1" applyBorder="1" applyAlignment="1">
      <alignment vertical="center"/>
    </xf>
    <xf numFmtId="0" fontId="68" fillId="0" borderId="11" xfId="3" applyFont="1" applyBorder="1" applyAlignment="1">
      <alignment vertical="center"/>
    </xf>
    <xf numFmtId="0" fontId="68" fillId="0" borderId="2" xfId="3" applyFont="1" applyBorder="1" applyAlignment="1">
      <alignment horizontal="left" vertical="center"/>
    </xf>
    <xf numFmtId="166" fontId="68" fillId="8" borderId="6" xfId="3" applyNumberFormat="1" applyFont="1" applyFill="1" applyBorder="1" applyAlignment="1">
      <alignment vertical="center"/>
    </xf>
    <xf numFmtId="0" fontId="67" fillId="9" borderId="17" xfId="3" applyFont="1" applyFill="1" applyBorder="1" applyAlignment="1">
      <alignment horizontal="left" vertical="center"/>
    </xf>
    <xf numFmtId="0" fontId="68" fillId="8" borderId="0" xfId="3" applyFont="1" applyFill="1" applyAlignment="1">
      <alignment vertical="center"/>
    </xf>
    <xf numFmtId="166" fontId="68" fillId="8" borderId="0" xfId="3" applyNumberFormat="1" applyFont="1" applyFill="1" applyAlignment="1">
      <alignment vertical="center"/>
    </xf>
    <xf numFmtId="0" fontId="4" fillId="8" borderId="23" xfId="2" applyFill="1" applyBorder="1" applyAlignment="1">
      <alignment vertical="center"/>
    </xf>
    <xf numFmtId="0" fontId="72" fillId="8" borderId="23" xfId="3" applyFont="1" applyFill="1" applyBorder="1" applyAlignment="1">
      <alignment vertical="center"/>
    </xf>
    <xf numFmtId="0" fontId="73" fillId="8" borderId="2" xfId="4" applyFont="1" applyFill="1" applyBorder="1" applyAlignment="1">
      <alignment vertical="center"/>
    </xf>
    <xf numFmtId="0" fontId="68" fillId="0" borderId="0" xfId="3" applyFont="1" applyAlignment="1">
      <alignment vertical="center"/>
    </xf>
    <xf numFmtId="0" fontId="68" fillId="8" borderId="39" xfId="3" applyFont="1" applyFill="1" applyBorder="1" applyAlignment="1">
      <alignment vertical="center" wrapText="1"/>
    </xf>
    <xf numFmtId="0" fontId="4" fillId="8" borderId="23" xfId="2" applyFill="1" applyBorder="1" applyAlignment="1">
      <alignment vertical="center" wrapText="1"/>
    </xf>
    <xf numFmtId="0" fontId="67" fillId="0" borderId="17" xfId="3" applyFont="1" applyBorder="1" applyAlignment="1">
      <alignment horizontal="left" vertical="center"/>
    </xf>
    <xf numFmtId="0" fontId="68" fillId="8" borderId="1" xfId="3" applyFont="1" applyFill="1" applyBorder="1" applyAlignment="1">
      <alignment vertical="center"/>
    </xf>
    <xf numFmtId="165" fontId="68" fillId="8" borderId="0" xfId="7" applyNumberFormat="1" applyFont="1" applyFill="1" applyBorder="1" applyAlignment="1">
      <alignment vertical="center"/>
    </xf>
    <xf numFmtId="0" fontId="4" fillId="8" borderId="2" xfId="2" applyFill="1" applyBorder="1" applyAlignment="1">
      <alignment vertical="center" wrapText="1"/>
    </xf>
    <xf numFmtId="0" fontId="68" fillId="0" borderId="2" xfId="3" applyFont="1" applyBorder="1" applyAlignment="1">
      <alignment vertical="center"/>
    </xf>
    <xf numFmtId="0" fontId="4" fillId="8" borderId="6" xfId="2" applyFill="1" applyBorder="1" applyAlignment="1">
      <alignment vertical="center"/>
    </xf>
    <xf numFmtId="0" fontId="28" fillId="2" borderId="4" xfId="2" applyFont="1" applyFill="1" applyBorder="1" applyAlignment="1">
      <alignment horizontal="center"/>
    </xf>
    <xf numFmtId="0" fontId="29" fillId="0" borderId="22" xfId="0" applyFont="1" applyBorder="1" applyAlignment="1">
      <alignment vertical="center"/>
    </xf>
    <xf numFmtId="0" fontId="29" fillId="0" borderId="0" xfId="0" applyFont="1" applyAlignment="1">
      <alignment vertical="center"/>
    </xf>
    <xf numFmtId="0" fontId="15" fillId="5" borderId="0" xfId="2" applyFont="1" applyFill="1" applyBorder="1" applyAlignment="1">
      <alignment vertical="center" wrapText="1"/>
    </xf>
    <xf numFmtId="0" fontId="11" fillId="2" borderId="0" xfId="3" applyFont="1" applyFill="1" applyBorder="1" applyAlignment="1">
      <alignment horizontal="left" vertical="center" wrapText="1" indent="2"/>
    </xf>
    <xf numFmtId="0" fontId="12" fillId="2" borderId="0" xfId="3" applyFont="1" applyFill="1" applyBorder="1" applyAlignment="1">
      <alignment vertical="center" wrapText="1"/>
    </xf>
    <xf numFmtId="0" fontId="16" fillId="5" borderId="0" xfId="2" applyFont="1" applyFill="1" applyAlignment="1">
      <alignment horizontal="center"/>
    </xf>
    <xf numFmtId="0" fontId="16" fillId="5" borderId="19" xfId="2" applyFont="1" applyFill="1" applyBorder="1" applyAlignment="1">
      <alignment horizontal="center"/>
    </xf>
    <xf numFmtId="0" fontId="26" fillId="4" borderId="34" xfId="3" applyFont="1" applyFill="1" applyBorder="1" applyAlignment="1">
      <alignment horizontal="left" vertical="center" wrapText="1"/>
    </xf>
    <xf numFmtId="0" fontId="26" fillId="4" borderId="0"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26" fillId="4" borderId="23" xfId="3" applyFont="1" applyFill="1" applyBorder="1" applyAlignment="1">
      <alignment horizontal="left" vertical="center" wrapText="1"/>
    </xf>
    <xf numFmtId="0" fontId="15" fillId="5" borderId="0" xfId="2" applyFont="1" applyFill="1" applyBorder="1" applyAlignment="1">
      <alignment vertical="center"/>
    </xf>
    <xf numFmtId="0" fontId="14" fillId="5" borderId="0" xfId="3" applyFont="1" applyFill="1" applyBorder="1" applyAlignment="1">
      <alignment horizontal="left" vertical="center" wrapText="1" indent="3"/>
    </xf>
    <xf numFmtId="0" fontId="25" fillId="5" borderId="0" xfId="3" applyFont="1" applyFill="1" applyBorder="1" applyAlignment="1">
      <alignment horizontal="left" vertical="center" wrapText="1" indent="3"/>
    </xf>
    <xf numFmtId="0" fontId="25" fillId="5" borderId="0" xfId="3" applyFont="1" applyFill="1" applyBorder="1" applyAlignment="1">
      <alignment vertical="center" wrapText="1"/>
    </xf>
    <xf numFmtId="0" fontId="29" fillId="0" borderId="0" xfId="0" applyFont="1" applyFill="1" applyBorder="1" applyAlignment="1">
      <alignment vertical="center"/>
    </xf>
    <xf numFmtId="0" fontId="28" fillId="0" borderId="0" xfId="2" applyFont="1" applyFill="1" applyBorder="1" applyAlignment="1">
      <alignment horizontal="center" vertical="center"/>
    </xf>
    <xf numFmtId="0" fontId="28" fillId="2" borderId="20" xfId="2" applyFont="1" applyFill="1" applyBorder="1" applyAlignment="1">
      <alignment horizontal="center"/>
    </xf>
    <xf numFmtId="0" fontId="28" fillId="2" borderId="18" xfId="2" applyFont="1" applyFill="1" applyBorder="1" applyAlignment="1">
      <alignment horizontal="center"/>
    </xf>
    <xf numFmtId="0" fontId="21" fillId="2" borderId="0" xfId="2" applyFont="1" applyFill="1"/>
    <xf numFmtId="0" fontId="37" fillId="2" borderId="0" xfId="2" applyFont="1" applyFill="1"/>
    <xf numFmtId="0" fontId="16" fillId="5" borderId="24" xfId="2" applyFont="1" applyFill="1" applyBorder="1" applyAlignment="1">
      <alignment horizontal="center"/>
    </xf>
    <xf numFmtId="0" fontId="16" fillId="5" borderId="0" xfId="2" applyFont="1" applyFill="1" applyBorder="1" applyAlignment="1">
      <alignment horizontal="center"/>
    </xf>
    <xf numFmtId="0" fontId="16" fillId="5" borderId="25" xfId="2" applyFont="1" applyFill="1" applyBorder="1" applyAlignment="1">
      <alignment horizontal="center"/>
    </xf>
    <xf numFmtId="0" fontId="28" fillId="2" borderId="25" xfId="2" applyFont="1" applyFill="1" applyBorder="1" applyAlignment="1">
      <alignment horizontal="center"/>
    </xf>
    <xf numFmtId="0" fontId="35" fillId="5" borderId="0" xfId="0" applyFont="1" applyFill="1" applyAlignment="1">
      <alignment vertical="center" wrapText="1"/>
    </xf>
    <xf numFmtId="0" fontId="25" fillId="2" borderId="0" xfId="0" applyFont="1" applyFill="1" applyAlignment="1">
      <alignment horizontal="left" vertical="center" wrapText="1" indent="3"/>
    </xf>
    <xf numFmtId="0" fontId="14" fillId="5" borderId="0" xfId="3" applyFont="1" applyFill="1" applyAlignment="1">
      <alignment horizontal="left" vertical="center" wrapText="1" indent="3"/>
    </xf>
    <xf numFmtId="0" fontId="14" fillId="2" borderId="0" xfId="0" applyFont="1" applyFill="1" applyAlignment="1">
      <alignment horizontal="left" vertical="top" wrapText="1" indent="3"/>
    </xf>
    <xf numFmtId="0" fontId="42" fillId="2" borderId="0" xfId="0" applyFont="1" applyFill="1" applyAlignment="1">
      <alignment horizontal="left" vertical="center" wrapText="1" indent="2"/>
    </xf>
    <xf numFmtId="0" fontId="42" fillId="8" borderId="5" xfId="2" applyFont="1" applyFill="1" applyBorder="1" applyAlignment="1">
      <alignment horizontal="left" vertical="center" wrapText="1"/>
    </xf>
    <xf numFmtId="0" fontId="10" fillId="5" borderId="0" xfId="3" applyFont="1" applyFill="1" applyAlignment="1">
      <alignment horizontal="left" vertical="center" wrapText="1"/>
    </xf>
    <xf numFmtId="0" fontId="60" fillId="0" borderId="0" xfId="2" applyFont="1" applyFill="1" applyBorder="1" applyAlignment="1">
      <alignment horizontal="left" vertical="center" wrapText="1"/>
    </xf>
    <xf numFmtId="0" fontId="60" fillId="2" borderId="5" xfId="2" applyFont="1" applyFill="1" applyBorder="1" applyAlignment="1">
      <alignment horizontal="left" vertical="center" wrapText="1"/>
    </xf>
    <xf numFmtId="0" fontId="60" fillId="2" borderId="0" xfId="2" applyFont="1" applyFill="1" applyBorder="1" applyAlignment="1">
      <alignment horizontal="left" vertical="center" wrapText="1"/>
    </xf>
    <xf numFmtId="0" fontId="51" fillId="2" borderId="0" xfId="2" applyFont="1" applyFill="1"/>
    <xf numFmtId="0" fontId="64" fillId="2" borderId="0" xfId="2" applyFont="1" applyFill="1"/>
    <xf numFmtId="0" fontId="62" fillId="2" borderId="0" xfId="0" applyFont="1" applyFill="1" applyAlignment="1">
      <alignment vertical="center" wrapText="1"/>
    </xf>
    <xf numFmtId="0" fontId="14" fillId="2" borderId="0" xfId="0" applyFont="1" applyFill="1" applyAlignment="1">
      <alignment horizontal="left" vertical="center" wrapText="1" indent="3"/>
    </xf>
    <xf numFmtId="0" fontId="14" fillId="2" borderId="0" xfId="0" applyFont="1" applyFill="1" applyAlignment="1">
      <alignment horizontal="left" vertical="center" wrapText="1"/>
    </xf>
    <xf numFmtId="0" fontId="42" fillId="2" borderId="0" xfId="3" applyFont="1" applyFill="1" applyBorder="1" applyAlignment="1">
      <alignment horizontal="left" vertical="center"/>
    </xf>
    <xf numFmtId="0" fontId="25" fillId="2" borderId="0" xfId="0" applyFont="1" applyFill="1" applyAlignment="1">
      <alignment horizontal="left" vertical="center" wrapText="1" indent="2"/>
    </xf>
    <xf numFmtId="0" fontId="13" fillId="2" borderId="0" xfId="3" applyFont="1" applyFill="1" applyBorder="1" applyAlignment="1">
      <alignment vertical="center"/>
    </xf>
    <xf numFmtId="0" fontId="60" fillId="8" borderId="0" xfId="2" applyFont="1" applyFill="1" applyBorder="1" applyAlignment="1">
      <alignment horizontal="left" vertical="center" wrapText="1"/>
    </xf>
    <xf numFmtId="0" fontId="60" fillId="8" borderId="5" xfId="2" applyFont="1" applyFill="1" applyBorder="1" applyAlignment="1">
      <alignment horizontal="left" vertical="center" wrapText="1"/>
    </xf>
    <xf numFmtId="0" fontId="25" fillId="2" borderId="0" xfId="0" applyFont="1" applyFill="1" applyAlignment="1">
      <alignment horizontal="left" vertical="center" wrapText="1"/>
    </xf>
    <xf numFmtId="14" fontId="10" fillId="8" borderId="0" xfId="3" applyNumberFormat="1" applyFont="1" applyFill="1" applyBorder="1" applyAlignment="1">
      <alignment horizontal="right" vertical="center"/>
    </xf>
    <xf numFmtId="0" fontId="4" fillId="8" borderId="28" xfId="2" applyFill="1" applyBorder="1" applyAlignment="1">
      <alignment vertical="center" wrapText="1"/>
    </xf>
    <xf numFmtId="0" fontId="41" fillId="6" borderId="28" xfId="3" applyFont="1" applyFill="1" applyBorder="1" applyAlignment="1">
      <alignment horizontal="left" vertical="center" wrapText="1"/>
    </xf>
    <xf numFmtId="0" fontId="4" fillId="8" borderId="29" xfId="2" applyFill="1" applyBorder="1" applyAlignment="1">
      <alignment vertical="center" wrapText="1"/>
    </xf>
    <xf numFmtId="0" fontId="68" fillId="8" borderId="43" xfId="3" applyFont="1" applyFill="1" applyBorder="1" applyAlignment="1">
      <alignment horizontal="center" vertical="center" wrapText="1"/>
    </xf>
    <xf numFmtId="0" fontId="68" fillId="8" borderId="43" xfId="3" applyFont="1" applyFill="1" applyBorder="1" applyAlignment="1">
      <alignment horizontal="left" vertical="center" wrapText="1"/>
    </xf>
    <xf numFmtId="164" fontId="49" fillId="8" borderId="28" xfId="1" applyFont="1" applyFill="1" applyBorder="1" applyAlignment="1">
      <alignment vertical="center" wrapText="1"/>
    </xf>
    <xf numFmtId="164" fontId="49" fillId="8" borderId="29" xfId="1" applyFont="1" applyFill="1" applyBorder="1" applyAlignment="1">
      <alignment vertical="center" wrapText="1"/>
    </xf>
    <xf numFmtId="2" fontId="49" fillId="8" borderId="29" xfId="3" applyNumberFormat="1" applyFont="1" applyFill="1" applyBorder="1" applyAlignment="1">
      <alignment vertical="center" wrapText="1"/>
    </xf>
    <xf numFmtId="3" fontId="68" fillId="8" borderId="43" xfId="3" applyNumberFormat="1" applyFont="1" applyFill="1" applyBorder="1" applyAlignment="1">
      <alignment vertical="center" wrapText="1"/>
    </xf>
    <xf numFmtId="0" fontId="68" fillId="8" borderId="43" xfId="3" applyFont="1" applyFill="1" applyBorder="1" applyAlignment="1">
      <alignment vertical="center" wrapText="1"/>
    </xf>
    <xf numFmtId="1" fontId="49" fillId="8" borderId="28" xfId="3" applyNumberFormat="1" applyFont="1" applyFill="1" applyBorder="1" applyAlignment="1">
      <alignment horizontal="right" vertical="center" wrapText="1"/>
    </xf>
    <xf numFmtId="0" fontId="67" fillId="0" borderId="0" xfId="3" applyFont="1" applyAlignment="1">
      <alignment horizontal="left" vertical="center"/>
    </xf>
    <xf numFmtId="0" fontId="74" fillId="10" borderId="0" xfId="3" applyFont="1" applyFill="1" applyAlignment="1">
      <alignment horizontal="left" vertical="center"/>
    </xf>
    <xf numFmtId="0" fontId="76" fillId="10" borderId="0" xfId="3" applyFont="1" applyFill="1" applyAlignment="1">
      <alignment horizontal="left" vertical="center"/>
    </xf>
    <xf numFmtId="0" fontId="77" fillId="10" borderId="0" xfId="3" applyFont="1" applyFill="1" applyAlignment="1">
      <alignment horizontal="left" vertical="center" wrapText="1" indent="3"/>
    </xf>
    <xf numFmtId="0" fontId="0" fillId="11" borderId="0" xfId="0" applyFill="1"/>
    <xf numFmtId="0" fontId="13" fillId="10" borderId="0" xfId="3" applyFont="1" applyFill="1" applyAlignment="1">
      <alignment vertical="center"/>
    </xf>
    <xf numFmtId="0" fontId="79" fillId="10" borderId="0" xfId="3" applyFont="1" applyFill="1" applyAlignment="1">
      <alignment horizontal="left" vertical="center"/>
    </xf>
    <xf numFmtId="0" fontId="80" fillId="0" borderId="0" xfId="3" applyFont="1" applyAlignment="1">
      <alignment horizontal="left" vertical="center"/>
    </xf>
    <xf numFmtId="0" fontId="77" fillId="0" borderId="0" xfId="3" applyFont="1" applyAlignment="1">
      <alignment horizontal="left" vertical="center"/>
    </xf>
    <xf numFmtId="0" fontId="77" fillId="0" borderId="0" xfId="3" applyFont="1" applyAlignment="1">
      <alignment horizontal="left" vertical="center"/>
    </xf>
    <xf numFmtId="0" fontId="45" fillId="8" borderId="0" xfId="3" applyFont="1" applyFill="1" applyAlignment="1">
      <alignment vertical="center"/>
    </xf>
    <xf numFmtId="0" fontId="81" fillId="0" borderId="0" xfId="3" applyFont="1" applyAlignment="1">
      <alignment horizontal="left" vertical="center"/>
    </xf>
    <xf numFmtId="0" fontId="82" fillId="0" borderId="0" xfId="3" applyFont="1" applyAlignment="1">
      <alignment vertical="center"/>
    </xf>
    <xf numFmtId="0" fontId="77" fillId="0" borderId="0" xfId="3" applyFont="1" applyAlignment="1">
      <alignment vertical="center"/>
    </xf>
    <xf numFmtId="168" fontId="67" fillId="0" borderId="0" xfId="7" applyNumberFormat="1" applyFont="1" applyFill="1" applyAlignment="1">
      <alignment horizontal="left" vertical="center"/>
    </xf>
    <xf numFmtId="164" fontId="77" fillId="0" borderId="0" xfId="7" applyFont="1" applyFill="1" applyAlignment="1">
      <alignment horizontal="left" vertical="center"/>
    </xf>
    <xf numFmtId="0" fontId="82" fillId="12" borderId="30" xfId="3" applyFont="1" applyFill="1" applyBorder="1" applyAlignment="1">
      <alignment horizontal="left" vertical="center"/>
    </xf>
    <xf numFmtId="0" fontId="82" fillId="12" borderId="1" xfId="3" applyFont="1" applyFill="1" applyBorder="1" applyAlignment="1">
      <alignment horizontal="left" vertical="center"/>
    </xf>
    <xf numFmtId="0" fontId="82" fillId="12" borderId="31" xfId="3" applyFont="1" applyFill="1" applyBorder="1" applyAlignment="1">
      <alignment horizontal="left" vertical="center"/>
    </xf>
    <xf numFmtId="0" fontId="77" fillId="13" borderId="32" xfId="3" applyFont="1" applyFill="1" applyBorder="1" applyAlignment="1">
      <alignment vertical="center"/>
    </xf>
    <xf numFmtId="0" fontId="77" fillId="10" borderId="23" xfId="3" applyFont="1" applyFill="1" applyBorder="1" applyAlignment="1">
      <alignment vertical="center"/>
    </xf>
    <xf numFmtId="0" fontId="77" fillId="13" borderId="33" xfId="3" applyFont="1" applyFill="1" applyBorder="1" applyAlignment="1">
      <alignment vertical="center"/>
    </xf>
    <xf numFmtId="0" fontId="67" fillId="0" borderId="0" xfId="3" applyFont="1" applyAlignment="1">
      <alignment horizontal="left" vertical="center" wrapText="1"/>
    </xf>
    <xf numFmtId="168" fontId="83" fillId="0" borderId="0" xfId="2" applyNumberFormat="1" applyFont="1" applyFill="1" applyAlignment="1">
      <alignment horizontal="left" vertical="center"/>
    </xf>
    <xf numFmtId="168" fontId="84" fillId="0" borderId="0" xfId="2" applyNumberFormat="1" applyFont="1" applyFill="1" applyAlignment="1">
      <alignment horizontal="left" vertical="center"/>
    </xf>
    <xf numFmtId="168" fontId="85" fillId="0" borderId="0" xfId="7" applyNumberFormat="1" applyFont="1" applyFill="1" applyAlignment="1">
      <alignment horizontal="left" vertical="center"/>
    </xf>
    <xf numFmtId="168" fontId="86" fillId="0" borderId="0" xfId="7" applyNumberFormat="1" applyFont="1" applyFill="1" applyAlignment="1">
      <alignment horizontal="left" vertical="center"/>
    </xf>
    <xf numFmtId="168" fontId="77" fillId="0" borderId="0" xfId="7" applyNumberFormat="1" applyFont="1" applyFill="1" applyAlignment="1">
      <alignment horizontal="left" vertical="center"/>
    </xf>
    <xf numFmtId="0" fontId="67" fillId="0" borderId="0" xfId="8" applyFont="1" applyAlignment="1">
      <alignment vertical="center" wrapText="1"/>
    </xf>
    <xf numFmtId="0" fontId="67" fillId="0" borderId="0" xfId="8" applyFont="1"/>
    <xf numFmtId="178" fontId="77" fillId="0" borderId="0" xfId="1" applyNumberFormat="1" applyFont="1" applyFill="1" applyAlignment="1">
      <alignment horizontal="left" vertical="center"/>
    </xf>
    <xf numFmtId="164" fontId="77" fillId="0" borderId="0" xfId="1" applyFont="1" applyFill="1" applyAlignment="1">
      <alignment horizontal="left" vertical="center"/>
    </xf>
    <xf numFmtId="0" fontId="77" fillId="0" borderId="0" xfId="3" applyFont="1" applyAlignment="1">
      <alignment horizontal="left" vertical="center" wrapText="1"/>
    </xf>
    <xf numFmtId="43" fontId="77" fillId="0" borderId="0" xfId="3" applyNumberFormat="1" applyFont="1" applyAlignment="1">
      <alignment horizontal="left" vertical="center"/>
    </xf>
    <xf numFmtId="179" fontId="77" fillId="0" borderId="0" xfId="3" applyNumberFormat="1" applyFont="1" applyAlignment="1">
      <alignment horizontal="left" vertical="center"/>
    </xf>
    <xf numFmtId="0" fontId="68" fillId="0" borderId="10" xfId="3" applyFont="1" applyBorder="1" applyAlignment="1" applyProtection="1">
      <alignment vertical="center"/>
      <protection locked="0"/>
    </xf>
    <xf numFmtId="0" fontId="77" fillId="0" borderId="2" xfId="3" applyFont="1" applyBorder="1" applyAlignment="1">
      <alignment horizontal="left" vertical="center"/>
    </xf>
    <xf numFmtId="0" fontId="77" fillId="0" borderId="12" xfId="3" applyFont="1" applyBorder="1" applyAlignment="1">
      <alignment horizontal="left" vertical="center"/>
    </xf>
    <xf numFmtId="0" fontId="74" fillId="0" borderId="0" xfId="3" applyFont="1" applyAlignment="1">
      <alignment vertical="center"/>
    </xf>
    <xf numFmtId="0" fontId="87" fillId="10" borderId="44" xfId="9" applyFont="1" applyFill="1" applyBorder="1" applyAlignment="1">
      <alignment horizontal="center" vertical="center"/>
    </xf>
    <xf numFmtId="0" fontId="87" fillId="10" borderId="24" xfId="9" applyFont="1" applyFill="1" applyBorder="1" applyAlignment="1">
      <alignment horizontal="center" vertical="center"/>
    </xf>
    <xf numFmtId="0" fontId="87" fillId="10" borderId="45" xfId="9" applyFont="1" applyFill="1" applyBorder="1" applyAlignment="1">
      <alignment horizontal="center" vertical="center"/>
    </xf>
    <xf numFmtId="0" fontId="87" fillId="10" borderId="0" xfId="9" applyFont="1" applyFill="1" applyBorder="1" applyAlignment="1">
      <alignment horizontal="center" vertical="center"/>
    </xf>
    <xf numFmtId="0" fontId="75" fillId="0" borderId="46" xfId="3" applyFont="1" applyBorder="1" applyAlignment="1">
      <alignment horizontal="left" vertical="center"/>
    </xf>
    <xf numFmtId="0" fontId="75" fillId="0" borderId="0" xfId="3" applyFont="1" applyAlignment="1">
      <alignment horizontal="left" vertical="center" wrapText="1"/>
    </xf>
    <xf numFmtId="0" fontId="75" fillId="0" borderId="0" xfId="3" applyFont="1" applyAlignment="1">
      <alignment horizontal="left" vertical="center"/>
    </xf>
    <xf numFmtId="0" fontId="67" fillId="0" borderId="0" xfId="3" applyFont="1" applyAlignment="1">
      <alignment horizontal="left" vertical="center"/>
    </xf>
    <xf numFmtId="168" fontId="67" fillId="0" borderId="0" xfId="7" applyNumberFormat="1" applyFont="1" applyFill="1"/>
    <xf numFmtId="168" fontId="67" fillId="0" borderId="0" xfId="7" applyNumberFormat="1" applyFont="1" applyFill="1" applyAlignment="1">
      <alignment horizontal="right"/>
    </xf>
    <xf numFmtId="0" fontId="56" fillId="0" borderId="36" xfId="8" applyFont="1" applyBorder="1"/>
    <xf numFmtId="164" fontId="81" fillId="0" borderId="37" xfId="7" applyFont="1" applyBorder="1"/>
    <xf numFmtId="0" fontId="41" fillId="0" borderId="0" xfId="8" applyFont="1"/>
    <xf numFmtId="164" fontId="67" fillId="0" borderId="0" xfId="8" applyNumberFormat="1" applyFont="1"/>
    <xf numFmtId="0" fontId="41" fillId="0" borderId="0" xfId="0" applyNumberFormat="1" applyFont="1"/>
    <xf numFmtId="0" fontId="67" fillId="0" borderId="0" xfId="8" applyFont="1" applyFill="1"/>
    <xf numFmtId="164" fontId="67" fillId="0" borderId="0" xfId="7" applyFont="1"/>
    <xf numFmtId="0" fontId="41" fillId="0" borderId="0" xfId="0" applyNumberFormat="1" applyFont="1" applyBorder="1"/>
    <xf numFmtId="0" fontId="67" fillId="0" borderId="0" xfId="8" applyFont="1" applyFill="1" applyBorder="1"/>
    <xf numFmtId="0" fontId="81" fillId="0" borderId="17" xfId="8" applyFont="1" applyBorder="1"/>
    <xf numFmtId="179" fontId="67" fillId="0" borderId="0" xfId="8" applyNumberFormat="1" applyFont="1"/>
    <xf numFmtId="0" fontId="81" fillId="0" borderId="0" xfId="8" applyFont="1"/>
    <xf numFmtId="164" fontId="81" fillId="0" borderId="0" xfId="7" applyFont="1" applyBorder="1"/>
    <xf numFmtId="178" fontId="67" fillId="0" borderId="0" xfId="1" applyNumberFormat="1" applyFont="1"/>
  </cellXfs>
  <cellStyles count="10">
    <cellStyle name="Comma 2" xfId="7" xr:uid="{48B55B2D-1B65-472B-9E68-E6EF3B5B6C00}"/>
    <cellStyle name="Hyperlink 2" xfId="4" xr:uid="{00000000-0005-0000-0000-000001000000}"/>
    <cellStyle name="Hyperlink 3" xfId="9" xr:uid="{DD3B14F9-0993-4162-893E-78BE44C06809}"/>
    <cellStyle name="Lien hypertexte" xfId="2" builtinId="8"/>
    <cellStyle name="Milliers" xfId="1" builtinId="3"/>
    <cellStyle name="Normal" xfId="0" builtinId="0"/>
    <cellStyle name="Normal 2" xfId="3" xr:uid="{00000000-0005-0000-0000-000004000000}"/>
    <cellStyle name="Normal 3" xfId="8" xr:uid="{018172F0-2011-4616-807C-8448C863B191}"/>
    <cellStyle name="Pourcentage" xfId="6" builtinId="5"/>
    <cellStyle name="Texte explicatif" xfId="5" builtinId="53"/>
  </cellStyles>
  <dxfs count="109">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fill>
        <patternFill patternType="none">
          <fgColor indexed="64"/>
          <bgColor indexed="65"/>
        </patternFill>
      </fil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numFmt numFmtId="168" formatCode="_ * #,##0_ ;_ * \-#,##0_ ;_ * &quot;-&quot;??_ ;_ @_ "/>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1"/>
        <name val="Franklin Gothic Book"/>
        <family val="2"/>
        <scheme val="none"/>
      </font>
      <fill>
        <patternFill patternType="none">
          <fgColor indexed="64"/>
          <bgColor auto="1"/>
        </patternFill>
      </fill>
      <alignment horizontal="left" vertical="center" textRotation="0" wrapText="0" indent="0" justifyLastLine="0" shrinkToFit="0" readingOrder="0"/>
    </dxf>
    <dxf>
      <border outline="0">
        <top style="medium">
          <color indexed="64"/>
        </top>
      </border>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ertAlign val="baseline"/>
        <sz val="9"/>
        <color theme="10"/>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4" defaultTableStyle="TableStyleMedium2" defaultPivotStyle="PivotStyleLight16">
    <tableStyle name="EITI Table" pivot="0" count="0" xr9:uid="{1E105F24-99F8-43C5-BDF9-D6A753A24FA2}"/>
    <tableStyle name="EITI Table 2" pivot="0" count="3" xr9:uid="{75225649-1FD3-452E-B344-3C5F7BA5401C}">
      <tableStyleElement type="headerRow" dxfId="108"/>
      <tableStyleElement type="firstRowStripe" dxfId="107"/>
      <tableStyleElement type="secondRowStripe" dxfId="106"/>
    </tableStyle>
    <tableStyle name="EITI Table 3" pivot="0" count="3" xr9:uid="{75225649-1FD3-452E-B344-3C5F7BA5401C}">
      <tableStyleElement type="headerRow" dxfId="105"/>
      <tableStyleElement type="firstRowStripe" dxfId="104"/>
      <tableStyleElement type="secondRowStripe" dxfId="103"/>
    </tableStyle>
    <tableStyle name="EITI Table 4" pivot="0" count="3" xr9:uid="{AD987AAD-6456-4EAB-AA25-6F5E2B73A9E1}">
      <tableStyleElement type="headerRow" dxfId="48"/>
      <tableStyleElement type="firstRowStripe" dxfId="47"/>
      <tableStyleElement type="secondRowStripe" dxfId="46"/>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id="{ED1E856C-C8D8-4A69-9BD1-D9667437E682}"/>
            </a:ext>
          </a:extLst>
        </xdr:cNvPr>
        <xdr:cNvGrpSpPr>
          <a:grpSpLocks/>
        </xdr:cNvGrpSpPr>
      </xdr:nvGrpSpPr>
      <xdr:grpSpPr bwMode="auto">
        <a:xfrm flipV="1">
          <a:off x="281214" y="1042874"/>
          <a:ext cx="14133286" cy="54373"/>
          <a:chOff x="1134" y="1904"/>
          <a:chExt cx="9546" cy="181"/>
        </a:xfrm>
      </xdr:grpSpPr>
      <xdr:sp macro="" textlink="">
        <xdr:nvSpPr>
          <xdr:cNvPr id="9" name="Rectangle 8">
            <a:extLst>
              <a:ext uri="{FF2B5EF4-FFF2-40B4-BE49-F238E27FC236}">
                <a16:creationId xmlns:a16="http://schemas.microsoft.com/office/drawing/2014/main"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id="{C65A8299-B3EA-458C-8DE3-6AF5BE52D529}"/>
            </a:ext>
          </a:extLst>
        </xdr:cNvPr>
        <xdr:cNvGrpSpPr>
          <a:grpSpLocks/>
        </xdr:cNvGrpSpPr>
      </xdr:nvGrpSpPr>
      <xdr:grpSpPr bwMode="auto">
        <a:xfrm>
          <a:off x="277091" y="0"/>
          <a:ext cx="14362545" cy="0"/>
          <a:chOff x="1133" y="1230"/>
          <a:chExt cx="8460" cy="208"/>
        </a:xfrm>
      </xdr:grpSpPr>
      <xdr:sp macro="" textlink="">
        <xdr:nvSpPr>
          <xdr:cNvPr id="4" name="Rektangel 2">
            <a:extLst>
              <a:ext uri="{FF2B5EF4-FFF2-40B4-BE49-F238E27FC236}">
                <a16:creationId xmlns:a16="http://schemas.microsoft.com/office/drawing/2014/main"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id="{327F5133-DAE1-49FE-BA13-854C2168A81B}"/>
            </a:ext>
          </a:extLst>
        </xdr:cNvPr>
        <xdr:cNvGrpSpPr>
          <a:grpSpLocks/>
        </xdr:cNvGrpSpPr>
      </xdr:nvGrpSpPr>
      <xdr:grpSpPr bwMode="auto">
        <a:xfrm>
          <a:off x="277091" y="0"/>
          <a:ext cx="16094364" cy="0"/>
          <a:chOff x="1133" y="1230"/>
          <a:chExt cx="8460" cy="208"/>
        </a:xfrm>
      </xdr:grpSpPr>
      <xdr:sp macro="" textlink="">
        <xdr:nvSpPr>
          <xdr:cNvPr id="4" name="Rektangel 2">
            <a:extLst>
              <a:ext uri="{FF2B5EF4-FFF2-40B4-BE49-F238E27FC236}">
                <a16:creationId xmlns:a16="http://schemas.microsoft.com/office/drawing/2014/main"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7818" y="0"/>
          <a:ext cx="16775546"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9788</xdr:colOff>
      <xdr:row>69</xdr:row>
      <xdr:rowOff>51995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65\Downloads\SD\2.0\Summary%20Data%202.0%20data%20validation%20french%20transla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e%20de%20fr_transparency_template_v.1.1%20(CHIFFRES%20ACTUALISES%20FATHI).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Version%20finale/ITIE%20Cameroun%202018%20_fr_transparency_template_v.1.1%20(livrable).xlsx?7E04E9BA" TargetMode="External"/><Relationship Id="rId1" Type="http://schemas.openxmlformats.org/officeDocument/2006/relationships/externalLinkPath" Target="file:///\\7E04E9BA\ITIE%20Cameroun%202018%20_fr_transparency_template_v.1.1%20(livr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À propos de"/>
      <sheetName val="2.1"/>
      <sheetName val="2.2"/>
      <sheetName val="2.3"/>
      <sheetName val="2.4"/>
      <sheetName val="2.5"/>
      <sheetName val="2.6"/>
      <sheetName val="3.1"/>
      <sheetName val="3.2"/>
      <sheetName val="3.3"/>
      <sheetName val="4.1"/>
      <sheetName val="4.1 – Entités déclarantes"/>
      <sheetName val="4.1 - Gouvernement"/>
      <sheetName val="Feuil1"/>
      <sheetName val="#4.1 – Entreprise"/>
      <sheetName val="4.2"/>
      <sheetName val="4.3"/>
      <sheetName val="4.4"/>
      <sheetName val="4.5"/>
      <sheetName val="4.6"/>
      <sheetName val="4.7"/>
      <sheetName val="4.8"/>
      <sheetName val="4.9"/>
      <sheetName val="5.1"/>
      <sheetName val="5.2"/>
      <sheetName val="5.3"/>
      <sheetName val="6.1"/>
      <sheetName val="6.2"/>
      <sheetName val="6.3"/>
      <sheetName val="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À propos de"/>
      <sheetName val="2.1"/>
      <sheetName val="2.2"/>
      <sheetName val="2.3"/>
      <sheetName val="2.4"/>
      <sheetName val="2.5"/>
      <sheetName val="2.6"/>
      <sheetName val="3.1"/>
      <sheetName val="3.2"/>
      <sheetName val="3.3"/>
      <sheetName val="4.1"/>
      <sheetName val="4.1 – Entités déclarantes"/>
      <sheetName val="4.1 - Gouvernement"/>
      <sheetName val="Feuil1"/>
      <sheetName val="#4.1 – Entreprise"/>
      <sheetName val="4.2"/>
      <sheetName val="4.3"/>
      <sheetName val="4.4"/>
      <sheetName val="4.5"/>
      <sheetName val="4.6"/>
      <sheetName val="4.7"/>
      <sheetName val="4.8"/>
      <sheetName val="4.9"/>
      <sheetName val="5.1"/>
      <sheetName val="5.2"/>
      <sheetName val="5.3"/>
      <sheetName val="6.1"/>
      <sheetName val="6.2"/>
      <sheetName val="6.3"/>
      <sheetName val="6.4"/>
    </sheetNames>
    <sheetDataSet>
      <sheetData sheetId="0"/>
      <sheetData sheetId="1">
        <row r="45">
          <cell r="E45">
            <v>557.86674999999991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Karim Lourimi" id="{0738CA09-CEF9-4AED-8B91-688717034AF0}" userId="Karim Lourimi"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2071F9-D6DF-4A85-9C7E-1D7A2873DE9D}" name="Companies14" displayName="Companies14" ref="B30:I47" totalsRowShown="0" headerRowDxfId="45" tableBorderDxfId="44" headerRowCellStyle="Normal 2">
  <autoFilter ref="B30:I47" xr:uid="{8B2071F9-D6DF-4A85-9C7E-1D7A2873DE9D}"/>
  <tableColumns count="8">
    <tableColumn id="1" xr3:uid="{621BF741-EF8F-4E0F-8F3D-F55EDAFC9B56}" name="Nom complet de l’entreprise" dataDxfId="43" dataCellStyle="Normal 2"/>
    <tableColumn id="7" xr3:uid="{9FDCF72A-3A4B-4A76-8E4D-05C81B711A3E}" name="Type d’entreprise" dataDxfId="42" dataCellStyle="Normal 2"/>
    <tableColumn id="2" xr3:uid="{E8D5B18A-0FE4-4676-94A6-C8F98B0BD007}" name="Numéro d’identifiant d’entreprise" dataDxfId="41" dataCellStyle="Normal 2"/>
    <tableColumn id="5" xr3:uid="{710E25EA-599F-4C8E-958E-09799D664AD0}" name="Secteur" dataDxfId="40" dataCellStyle="Normal 2"/>
    <tableColumn id="3" xr3:uid="{16DE3BA6-01D2-4FE6-80F8-BACE991FF0D9}" name="Matières premières (séparées par une virgule)" dataDxfId="39" dataCellStyle="Normal 2"/>
    <tableColumn id="4" xr3:uid="{1E3C16CB-1648-4643-8D40-2FEC8B906D98}" name="Cotation en bourse ou site Internet de l’entreprise " dataDxfId="38" dataCellStyle="Lien hypertexte"/>
    <tableColumn id="8" xr3:uid="{75C7D9A6-2007-4D44-8E37-A62B7683257D}" name="États financiers audités (ou s’ils ne sont pas disponibles, bilan, flux de trésorerie, compte de résultat)" dataDxfId="37" dataCellStyle="Comma 2"/>
    <tableColumn id="6" xr3:uid="{676D4BF0-C2AE-4F64-99E2-3F322C72AADE}" name="Rapport sur les versés au gouvernement" dataDxfId="36" dataCellStyle="Comma 2">
      <calculatedColumnFormula>SUMIF([2]!Table10[Secteur2],[2]!Companies[[#This Row],[Nom complet de l’entreprise]],[2]!Table10[Valeur des revenus])</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71" dataDxfId="70">
  <autoFilter ref="S2:Y30" xr:uid="{00000000-0009-0000-0100-000007000000}"/>
  <tableColumns count="7">
    <tableColumn id="4" xr3:uid="{00000000-0010-0000-0A00-000004000000}" name="Combiné" dataDxfId="69"/>
    <tableColumn id="1" xr3:uid="{00000000-0010-0000-0A00-000001000000}" name="Codes GFS des flux de revenus issus des entreprises extractives" dataDxfId="68"/>
    <tableColumn id="2" xr3:uid="{00000000-0010-0000-0A00-000002000000}" name="Code GFS" dataDxfId="67"/>
    <tableColumn id="5" xr3:uid="{00000000-0010-0000-0A00-000005000000}" name="GFS Niveau 1" dataDxfId="66"/>
    <tableColumn id="6" xr3:uid="{00000000-0010-0000-0A00-000006000000}" name="GFS Niveau 2" dataDxfId="65"/>
    <tableColumn id="7" xr3:uid="{00000000-0010-0000-0A00-000007000000}" name="GFS Niveau 3" dataDxfId="64"/>
    <tableColumn id="8" xr3:uid="{00000000-0010-0000-0A00-000008000000}" name="GFS Niveau 4" dataDxfId="6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62" dataDxfId="61">
  <autoFilter ref="AA2:AA9" xr:uid="{00000000-0009-0000-0100-000008000000}"/>
  <tableColumns count="1">
    <tableColumn id="1" xr3:uid="{00000000-0010-0000-0B00-000001000000}" name="Secteur (s)" dataDxfId="6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9" dataDxfId="58">
  <autoFilter ref="AC2:AC8" xr:uid="{00000000-0009-0000-0100-00000C000000}"/>
  <tableColumns count="1">
    <tableColumn id="1" xr3:uid="{00000000-0010-0000-0C00-000001000000}" name="Étapes du projet" dataDxfId="57"/>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D3455F-4958-4C88-AAD7-2B3E95C9C1C1}" name="Table15" displayName="Table15" ref="AE2:AE7" totalsRowShown="0" headerRowDxfId="56" dataDxfId="55">
  <autoFilter ref="AE2:AE7" xr:uid="{CD58DBE6-DBB8-4355-BE05-6A7896FEE10E}"/>
  <tableColumns count="1">
    <tableColumn id="1" xr3:uid="{6A3BD155-D04E-45FA-B3C6-8D7C66767FAA}" name="Type d'Agence" dataDxfId="5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53" dataDxfId="52">
  <autoFilter ref="N2:P74" xr:uid="{00000000-0009-0000-0100-000005000000}"/>
  <tableColumns count="3">
    <tableColumn id="1" xr3:uid="{00000000-0010-0000-0900-000001000000}" name="Code de produit HS" dataDxfId="51"/>
    <tableColumn id="4" xr3:uid="{3E801F50-2500-42BD-BE8A-30F558C882A2}" name="Description de produit HS" dataDxfId="50"/>
    <tableColumn id="3" xr3:uid="{00000000-0010-0000-0900-000003000000}" name="Description de produit HS av. volume" dataDxfId="49"/>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778E7B7-2ECE-43FD-872C-55014D27655D}" name="Government_agencies17" displayName="Government_agencies17" ref="B14:E24" totalsRowShown="0" headerRowDxfId="35" tableBorderDxfId="34" headerRowCellStyle="Normal 2">
  <autoFilter ref="B14:E24" xr:uid="{C778E7B7-2ECE-43FD-872C-55014D27655D}"/>
  <tableColumns count="4">
    <tableColumn id="1" xr3:uid="{0DECB6C5-90BA-4D2E-8E09-3504E0BEA853}" name="Nom complet de l’agence" dataDxfId="33" dataCellStyle="Normal 2"/>
    <tableColumn id="4" xr3:uid="{38870F9B-1EE7-44B4-83C9-A0ABB5E512D2}" name="Types d’agence" dataDxfId="32" dataCellStyle="Normal 2"/>
    <tableColumn id="2" xr3:uid="{DF2973E8-058C-455D-A1A2-C6A8F3AA775F}" name="Numéro d’identifiant (le cas échéant)" dataDxfId="31" dataCellStyle="Normal 2"/>
    <tableColumn id="3" xr3:uid="{7D940797-BF08-4D06-B24F-F65A0793C8B5}" name="Total déclaré" dataDxfId="30" dataCellStyle="Comma 2"/>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72F114E-FD88-4193-9B77-C4D5E4BFBFD7}" name="Companies1518" displayName="Companies1518" ref="B50:J69" totalsRowShown="0" headerRowDxfId="29" dataDxfId="28" tableBorderDxfId="27" headerRowCellStyle="Normal 2">
  <autoFilter ref="B50:J69" xr:uid="{F72F114E-FD88-4193-9B77-C4D5E4BFBFD7}"/>
  <tableColumns count="9">
    <tableColumn id="1" xr3:uid="{AE4FBD18-F0B5-4623-8FA2-ABB96E01DD57}" name="Nom complet de projet" dataDxfId="26"/>
    <tableColumn id="2" xr3:uid="{47E8502C-DB22-4409-945C-033A4E53DB4D}" name="Numéro(s) de référence d’accord juridique : contrat, licence, bail, concession,…" dataDxfId="25"/>
    <tableColumn id="3" xr3:uid="{431FC618-26C2-4A74-93A5-B099BE0B0F7C}" name="Entreprises affiliées, commencer par l’opérateur" dataDxfId="24"/>
    <tableColumn id="5" xr3:uid="{D62E3077-5DAA-4AFB-A309-9D89ADC3ADD6}" name="Matières premières (une par ligne)" dataDxfId="23" dataCellStyle="Normal 2"/>
    <tableColumn id="6" xr3:uid="{0D0909F7-6748-454A-81A9-00C8938A0064}" name="Statut" dataDxfId="22"/>
    <tableColumn id="7" xr3:uid="{3BB80ED5-6AE0-49D7-9803-3D05CE9584C0}" name="Production (volume)" dataDxfId="21"/>
    <tableColumn id="8" xr3:uid="{14F050BC-E587-4F34-BD51-9BCE62A2333F}" name="Unité" dataDxfId="20"/>
    <tableColumn id="9" xr3:uid="{E8C94C21-D4EB-442D-A0FA-034876F47156}" name="Production (valeur)" dataDxfId="19" dataCellStyle="Normal 2"/>
    <tableColumn id="10" xr3:uid="{E01454B8-56C4-48C6-97BA-F1FCB7E123D6}" name="Devise" dataDxfId="18"/>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73" totalsRowShown="0" headerRowDxfId="102" dataDxfId="101">
  <autoFilter ref="B21:K73" xr:uid="{00000000-0009-0000-0100-000006000000}"/>
  <tableColumns count="10">
    <tableColumn id="8" xr3:uid="{00000000-0010-0000-0300-000008000000}" name="GFS Niveau 1" dataDxfId="100"/>
    <tableColumn id="9" xr3:uid="{00000000-0010-0000-0300-000009000000}" name="GFS Niveau 2" dataDxfId="99"/>
    <tableColumn id="10" xr3:uid="{00000000-0010-0000-0300-00000A000000}" name="GFS Niveau 3" dataDxfId="98"/>
    <tableColumn id="7" xr3:uid="{00000000-0010-0000-0300-000007000000}" name="GFS Niveau 4" dataDxfId="97"/>
    <tableColumn id="1" xr3:uid="{00000000-0010-0000-0300-000001000000}" name="Classification SFP" dataDxfId="17" dataCellStyle="Normal 3"/>
    <tableColumn id="11" xr3:uid="{00000000-0010-0000-0300-00000B000000}" name="Secteur" dataDxfId="16" dataCellStyle="Normal 3"/>
    <tableColumn id="3" xr3:uid="{00000000-0010-0000-0300-000003000000}" name="Nom du flux de revenus" dataDxfId="15" dataCellStyle="Normal 3"/>
    <tableColumn id="4" xr3:uid="{00000000-0010-0000-0300-000004000000}" name="Entité de l’État" dataDxfId="14" dataCellStyle="Normal 3"/>
    <tableColumn id="5" xr3:uid="{00000000-0010-0000-0300-000005000000}" name="Valeur des revenus" dataDxfId="13" dataCellStyle="Comma 2"/>
    <tableColumn id="2" xr3:uid="{8F9EFD48-22AC-49D1-90C9-330FE689ED70}" name="Devise" dataDxfId="12" dataCellStyle="Normal 3"/>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82" totalsRowShown="0" headerRowDxfId="96" dataDxfId="95">
  <autoFilter ref="B14:N82" xr:uid="{00000000-0009-0000-0100-00000A000000}"/>
  <tableColumns count="13">
    <tableColumn id="7" xr3:uid="{00000000-0010-0000-0400-000007000000}" name="Secteur" dataDxfId="94"/>
    <tableColumn id="1" xr3:uid="{00000000-0010-0000-0400-000001000000}" name="Entreprise" dataDxfId="11" dataCellStyle="Normal 3"/>
    <tableColumn id="3" xr3:uid="{00000000-0010-0000-0400-000003000000}" name="Entité de l’État" dataDxfId="10" dataCellStyle="Normal 3"/>
    <tableColumn id="4" xr3:uid="{00000000-0010-0000-0400-000004000000}" name="Nom du paiement" dataDxfId="9" dataCellStyle="Normal 3"/>
    <tableColumn id="5" xr3:uid="{00000000-0010-0000-0400-000005000000}" name="Perçu par projet (O/N)" dataDxfId="8" dataCellStyle="Normal 3"/>
    <tableColumn id="6" xr3:uid="{00000000-0010-0000-0400-000006000000}" name="Déclaré par projet (O/N)" dataDxfId="7" dataCellStyle="Normal 3"/>
    <tableColumn id="2" xr3:uid="{00000000-0010-0000-0400-000002000000}" name="Nom du projet" dataDxfId="6" dataCellStyle="Normal 3"/>
    <tableColumn id="13" xr3:uid="{00000000-0010-0000-0400-00000D000000}" name="Devise de déclaration" dataDxfId="5" dataCellStyle="Normal 3"/>
    <tableColumn id="14" xr3:uid="{00000000-0010-0000-0400-00000E000000}" name="Valeur de revenus" dataDxfId="4" dataCellStyle="Comma 2"/>
    <tableColumn id="18" xr3:uid="{00000000-0010-0000-0400-000012000000}" name="Paiement effectué en nature?" dataDxfId="3" dataCellStyle="Normal 3"/>
    <tableColumn id="8" xr3:uid="{4EDA321B-D206-45BE-AA21-450873EED28F}" name="Volume en nature (si applicable)" dataDxfId="2" dataCellStyle="Normal 3"/>
    <tableColumn id="9" xr3:uid="{7C32B81E-95F3-4AFA-A063-B66F8C1C5A0B}" name="Unité (si applicable)" dataDxfId="1" dataCellStyle="Normal 3"/>
    <tableColumn id="11" xr3:uid="{F3B0EE0C-7585-4B02-A792-5C92BFE24FBA}" name="Commentaires" dataDxfId="0" dataCellStyle="Normal 3"/>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93" dataDxfId="92">
  <autoFilter ref="A2:G246" xr:uid="{00000000-0009-0000-0100-000001000000}"/>
  <sortState xmlns:xlrd2="http://schemas.microsoft.com/office/spreadsheetml/2017/richdata2" ref="A3:G246">
    <sortCondition ref="A2:A246"/>
  </sortState>
  <tableColumns count="7">
    <tableColumn id="1" xr3:uid="{00000000-0010-0000-0500-000001000000}" name="Nom de pays ou région" dataDxfId="91"/>
    <tableColumn id="2" xr3:uid="{00000000-0010-0000-0500-000002000000}" name="Code ISO de pays (alpha 2)" dataDxfId="90"/>
    <tableColumn id="3" xr3:uid="{00000000-0010-0000-0500-000003000000}" name="Code ISO de devise (alpha 3)" dataDxfId="89"/>
    <tableColumn id="4" xr3:uid="{00000000-0010-0000-0500-000004000000}" name="Code numérique ISO (UN M49)" dataDxfId="88"/>
    <tableColumn id="5" xr3:uid="{00000000-0010-0000-0500-000005000000}" name="Code de devise (ISO 4217)" dataDxfId="87"/>
    <tableColumn id="6" xr3:uid="{00000000-0010-0000-0500-000006000000}" name="Code numérique de devise (ISO 4217)" dataDxfId="86"/>
    <tableColumn id="7" xr3:uid="{00000000-0010-0000-0500-000007000000}" name="Devise" dataDxfId="8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84" dataDxfId="83">
  <autoFilter ref="I2:I7" xr:uid="{00000000-0009-0000-0100-000002000000}"/>
  <tableColumns count="1">
    <tableColumn id="1" xr3:uid="{00000000-0010-0000-0600-000001000000}" name="Liste" dataDxfId="8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81" dataDxfId="79" headerRowBorderDxfId="80" tableBorderDxfId="78">
  <autoFilter ref="I10:K168" xr:uid="{00000000-0009-0000-0100-000004000000}"/>
  <tableColumns count="3">
    <tableColumn id="1" xr3:uid="{00000000-0010-0000-0700-000001000000}" name="Code de devise (ISO 4217)" dataDxfId="77"/>
    <tableColumn id="2" xr3:uid="{00000000-0010-0000-0700-000002000000}" name="Code numérique de devise (ISO 4217)" dataDxfId="76"/>
    <tableColumn id="3" xr3:uid="{00000000-0010-0000-0700-000003000000}" name="Devise" dataDxfId="7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74" dataDxfId="73">
  <autoFilter ref="K2:K7" xr:uid="{00000000-0009-0000-0100-000003000000}"/>
  <tableColumns count="1">
    <tableColumn id="1" xr3:uid="{00000000-0010-0000-0800-000001000000}" name="Liste" dataDxfId="72"/>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4" dT="2021-07-05T10:50:04.19" personId="{0738CA09-CEF9-4AED-8B91-688717034AF0}" id="{75448C08-EA05-419D-AF23-3BEC36C1BDE2}">
    <text>Le total ne colle pas avec le rapport 763,95</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s://eiticameroon.org/download/1892/"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www.beac.int/wp-content/uploads/2020/01/Rapport-Annuel-BEAC-2018.pdf"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mailto:f.mabrouk@bdo.tn/k.lourimi@bdo.tn"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eiticameroon.org/download/542/"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hyperlink" Target="https://www.snh.cm/index.php/fr/publications/rapport-annuel"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drawing" Target="../drawings/drawing3.xml"/><Relationship Id="rId7" Type="http://schemas.openxmlformats.org/officeDocument/2006/relationships/hyperlink" Target="https://eiti.org/fr/document/norme-itie-2016"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41" Type="http://schemas.openxmlformats.org/officeDocument/2006/relationships/printerSettings" Target="../printerSettings/printerSettings3.bin"/><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s://resourcecontracts.org/countries/cm" TargetMode="External"/><Relationship Id="rId40" Type="http://schemas.openxmlformats.org/officeDocument/2006/relationships/hyperlink" Target="https://www.snh.cm/index.php/fr/hydrocarbures-au-cameroun2/donnees-cle" TargetMode="Externa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s://www.minmidt.cm/repertoire-des-titres-petroliers/"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s://portals.landfolio.com/Cameroon/en/" TargetMode="External"/><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s://www.snh.cm/images/publications/reglementation/Contrat%20type%20CPP%20en%20fran%C3%A7ais.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azducameroun.com/" TargetMode="External"/><Relationship Id="rId13" Type="http://schemas.openxmlformats.org/officeDocument/2006/relationships/hyperlink" Target="https://www.euroil.eu/" TargetMode="External"/><Relationship Id="rId18" Type="http://schemas.openxmlformats.org/officeDocument/2006/relationships/hyperlink" Target="https://www.snh.cm/index.php/en/hydrocarbons-in-cameroon/key-data" TargetMode="External"/><Relationship Id="rId3" Type="http://schemas.openxmlformats.org/officeDocument/2006/relationships/hyperlink" Target="https://www.snh.cm/index.php" TargetMode="External"/><Relationship Id="rId21" Type="http://schemas.openxmlformats.org/officeDocument/2006/relationships/table" Target="../tables/table1.xml"/><Relationship Id="rId7" Type="http://schemas.openxmlformats.org/officeDocument/2006/relationships/hyperlink" Target="https://www.perenco.com/fr/filiales/cameroun" TargetMode="External"/><Relationship Id="rId12" Type="http://schemas.openxmlformats.org/officeDocument/2006/relationships/hyperlink" Target="https://www.towerresources.co.uk/operations/cameroon/" TargetMode="External"/><Relationship Id="rId17" Type="http://schemas.openxmlformats.org/officeDocument/2006/relationships/hyperlink" Target="https://www.cimencam.com/fr" TargetMode="External"/><Relationship Id="rId25" Type="http://schemas.microsoft.com/office/2017/10/relationships/threadedComment" Target="../threadedComments/threadedComment1.xml"/><Relationship Id="rId2" Type="http://schemas.openxmlformats.org/officeDocument/2006/relationships/hyperlink" Target="https://eiti.org/summary-data-template" TargetMode="External"/><Relationship Id="rId16" Type="http://schemas.openxmlformats.org/officeDocument/2006/relationships/hyperlink" Target="https://www.dangotecement.com/cameroon/" TargetMode="External"/><Relationship Id="rId20" Type="http://schemas.openxmlformats.org/officeDocument/2006/relationships/vmlDrawing" Target="../drawings/vmlDrawing1.vml"/><Relationship Id="rId1" Type="http://schemas.openxmlformats.org/officeDocument/2006/relationships/hyperlink" Target="mailto:data@eiti.org" TargetMode="External"/><Relationship Id="rId6" Type="http://schemas.openxmlformats.org/officeDocument/2006/relationships/hyperlink" Target="https://www.perenco.com/fr/filiales/cameroun" TargetMode="External"/><Relationship Id="rId11" Type="http://schemas.openxmlformats.org/officeDocument/2006/relationships/hyperlink" Target="https://www.glencore.com/" TargetMode="External"/><Relationship Id="rId24" Type="http://schemas.openxmlformats.org/officeDocument/2006/relationships/comments" Target="../comments1.xml"/><Relationship Id="rId5" Type="http://schemas.openxmlformats.org/officeDocument/2006/relationships/hyperlink" Target="https://www.addaxpetroleum.com/operations/cameroon" TargetMode="External"/><Relationship Id="rId15" Type="http://schemas.openxmlformats.org/officeDocument/2006/relationships/hyperlink" Target="https://www.razel-bec.com/" TargetMode="External"/><Relationship Id="rId23" Type="http://schemas.openxmlformats.org/officeDocument/2006/relationships/table" Target="../tables/table3.xml"/><Relationship Id="rId10" Type="http://schemas.openxmlformats.org/officeDocument/2006/relationships/hyperlink" Target="https://www.newafricanglobalenergy.com/cameroon/" TargetMode="External"/><Relationship Id="rId19" Type="http://schemas.openxmlformats.org/officeDocument/2006/relationships/printerSettings" Target="../printerSettings/printerSettings4.bin"/><Relationship Id="rId4" Type="http://schemas.openxmlformats.org/officeDocument/2006/relationships/hyperlink" Target="https://www.addaxpetroleum.com/operations/cameroon" TargetMode="External"/><Relationship Id="rId9" Type="http://schemas.openxmlformats.org/officeDocument/2006/relationships/hyperlink" Target="https://www.nblenergy.com/" TargetMode="External"/><Relationship Id="rId14" Type="http://schemas.openxmlformats.org/officeDocument/2006/relationships/hyperlink" Target="https://www.granulatsducameroun.com/" TargetMode="External"/><Relationship Id="rId22"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imf.org/external/np/sta/gfsm/"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4.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eiti.org/fr/document/exigences-norme-itie-2016"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22"/>
  <sheetViews>
    <sheetView showGridLines="0" topLeftCell="A28" zoomScale="70" zoomScaleNormal="70" workbookViewId="0">
      <selection activeCell="G4" sqref="G4"/>
    </sheetView>
  </sheetViews>
  <sheetFormatPr baseColWidth="10" defaultColWidth="4" defaultRowHeight="24" customHeight="1" x14ac:dyDescent="0.35"/>
  <cols>
    <col min="1" max="1" width="4" style="17"/>
    <col min="2" max="2" width="4" style="17" hidden="1" customWidth="1"/>
    <col min="3" max="3" width="76.54296875" style="17" customWidth="1"/>
    <col min="4" max="4" width="2.81640625" style="17" customWidth="1"/>
    <col min="5" max="5" width="61.7265625" style="17" customWidth="1"/>
    <col min="6" max="6" width="10.7265625" style="17" customWidth="1"/>
    <col min="7" max="7" width="50.54296875" style="17" customWidth="1"/>
    <col min="8" max="14" width="4" style="17"/>
    <col min="15" max="15" width="42" style="17" bestFit="1" customWidth="1"/>
    <col min="16" max="16384" width="4" style="17"/>
  </cols>
  <sheetData>
    <row r="1" spans="2:14" ht="15.75" customHeight="1" x14ac:dyDescent="0.35"/>
    <row r="2" spans="2:14" ht="16" x14ac:dyDescent="0.35">
      <c r="C2" s="18"/>
      <c r="E2" s="18"/>
    </row>
    <row r="3" spans="2:14" ht="16" x14ac:dyDescent="0.35">
      <c r="B3" s="18"/>
      <c r="C3" s="18"/>
      <c r="E3" s="19"/>
      <c r="G3" s="19"/>
      <c r="H3" s="18"/>
    </row>
    <row r="4" spans="2:14" ht="16" x14ac:dyDescent="0.35">
      <c r="B4" s="18"/>
      <c r="C4" s="18"/>
      <c r="E4" s="19" t="s">
        <v>2131</v>
      </c>
      <c r="F4" s="248"/>
      <c r="G4" s="344">
        <v>44412</v>
      </c>
      <c r="H4" s="18"/>
    </row>
    <row r="5" spans="2:14" ht="16" x14ac:dyDescent="0.35">
      <c r="B5" s="18"/>
      <c r="H5" s="18"/>
    </row>
    <row r="6" spans="2:14" ht="27" customHeight="1" x14ac:dyDescent="0.35">
      <c r="B6" s="18"/>
      <c r="H6" s="18"/>
    </row>
    <row r="7" spans="2:14" ht="0.5" customHeight="1" x14ac:dyDescent="0.35">
      <c r="B7" s="18"/>
      <c r="H7" s="18"/>
    </row>
    <row r="8" spans="2:14" ht="20" customHeight="1" x14ac:dyDescent="0.35">
      <c r="B8" s="18"/>
      <c r="H8" s="18"/>
    </row>
    <row r="9" spans="2:14" ht="16" x14ac:dyDescent="0.35">
      <c r="B9" s="18"/>
      <c r="C9" s="20"/>
      <c r="D9" s="21"/>
      <c r="E9" s="21"/>
      <c r="F9" s="22"/>
      <c r="G9" s="22"/>
      <c r="H9" s="18"/>
      <c r="I9" s="18"/>
      <c r="J9" s="18"/>
      <c r="K9" s="18"/>
      <c r="L9" s="18"/>
      <c r="M9" s="18"/>
      <c r="N9" s="18"/>
    </row>
    <row r="10" spans="2:14" ht="22.5" x14ac:dyDescent="0.35">
      <c r="B10" s="18"/>
      <c r="C10" s="23" t="s">
        <v>2132</v>
      </c>
      <c r="D10" s="24"/>
      <c r="E10" s="24"/>
      <c r="F10" s="22"/>
      <c r="G10" s="22"/>
      <c r="H10" s="18"/>
      <c r="I10" s="18"/>
      <c r="J10" s="18"/>
      <c r="K10" s="18"/>
      <c r="L10" s="18"/>
      <c r="M10" s="18"/>
      <c r="N10" s="18"/>
    </row>
    <row r="11" spans="2:14" ht="16" x14ac:dyDescent="0.35">
      <c r="B11" s="18"/>
      <c r="C11" s="25" t="s">
        <v>2356</v>
      </c>
      <c r="D11" s="26"/>
      <c r="E11" s="26"/>
      <c r="F11" s="22"/>
      <c r="G11" s="22"/>
      <c r="H11" s="18"/>
      <c r="I11" s="18"/>
      <c r="J11" s="18"/>
      <c r="K11" s="18"/>
      <c r="L11" s="18"/>
      <c r="M11" s="18"/>
      <c r="N11" s="18"/>
    </row>
    <row r="12" spans="2:14" ht="16" x14ac:dyDescent="0.35">
      <c r="B12" s="18"/>
      <c r="C12" s="20"/>
      <c r="D12" s="21"/>
      <c r="E12" s="21"/>
      <c r="F12" s="22"/>
      <c r="G12" s="22"/>
      <c r="H12" s="18"/>
      <c r="I12" s="18"/>
      <c r="J12" s="18"/>
      <c r="K12" s="18"/>
      <c r="L12" s="18"/>
      <c r="M12" s="18"/>
      <c r="N12" s="18"/>
    </row>
    <row r="13" spans="2:14" ht="16" x14ac:dyDescent="0.35">
      <c r="B13" s="18"/>
      <c r="C13" s="27" t="s">
        <v>2512</v>
      </c>
      <c r="D13" s="21"/>
      <c r="E13" s="21"/>
      <c r="F13" s="22"/>
      <c r="G13" s="22"/>
      <c r="H13" s="18"/>
      <c r="I13" s="18"/>
      <c r="J13" s="18"/>
      <c r="K13" s="18"/>
      <c r="L13" s="18"/>
      <c r="M13" s="18"/>
      <c r="N13" s="18"/>
    </row>
    <row r="14" spans="2:14" ht="16" x14ac:dyDescent="0.35">
      <c r="B14" s="18"/>
      <c r="C14" s="301" t="s">
        <v>2133</v>
      </c>
      <c r="D14" s="301"/>
      <c r="E14" s="301"/>
      <c r="F14" s="22"/>
      <c r="G14" s="22"/>
      <c r="H14" s="18"/>
      <c r="I14" s="18"/>
      <c r="J14" s="18"/>
      <c r="K14" s="18"/>
      <c r="L14" s="18"/>
      <c r="M14" s="18"/>
      <c r="N14" s="18"/>
    </row>
    <row r="15" spans="2:14" ht="16" x14ac:dyDescent="0.35">
      <c r="B15" s="18"/>
      <c r="C15" s="28"/>
      <c r="D15" s="28"/>
      <c r="E15" s="28"/>
      <c r="F15" s="22"/>
      <c r="G15" s="22"/>
      <c r="H15" s="18"/>
      <c r="I15" s="18"/>
      <c r="J15" s="18"/>
      <c r="K15" s="18"/>
      <c r="L15" s="18"/>
      <c r="M15" s="18"/>
      <c r="N15" s="18"/>
    </row>
    <row r="16" spans="2:14" ht="16" x14ac:dyDescent="0.35">
      <c r="B16" s="18"/>
      <c r="C16" s="29" t="s">
        <v>2134</v>
      </c>
      <c r="D16" s="30"/>
      <c r="E16" s="30"/>
      <c r="F16" s="22"/>
      <c r="G16" s="22"/>
      <c r="H16" s="18"/>
      <c r="I16" s="18"/>
      <c r="J16" s="18"/>
      <c r="K16" s="18"/>
      <c r="L16" s="18"/>
      <c r="M16" s="18"/>
      <c r="N16" s="18"/>
    </row>
    <row r="17" spans="2:14" ht="16" x14ac:dyDescent="0.35">
      <c r="B17" s="18"/>
      <c r="C17" s="31" t="s">
        <v>2135</v>
      </c>
      <c r="D17" s="30"/>
      <c r="E17" s="30"/>
      <c r="F17" s="22"/>
      <c r="G17" s="22"/>
      <c r="H17" s="18"/>
      <c r="I17" s="18"/>
      <c r="J17" s="18"/>
      <c r="K17" s="18"/>
      <c r="L17" s="18"/>
      <c r="M17" s="18"/>
      <c r="N17" s="18"/>
    </row>
    <row r="18" spans="2:14" ht="16" x14ac:dyDescent="0.35">
      <c r="B18" s="18"/>
      <c r="C18" s="31" t="s">
        <v>2136</v>
      </c>
      <c r="D18" s="30"/>
      <c r="E18" s="30"/>
      <c r="F18" s="22"/>
      <c r="G18" s="22"/>
      <c r="H18" s="18"/>
      <c r="I18" s="18"/>
      <c r="J18" s="18"/>
      <c r="K18" s="18"/>
      <c r="L18" s="18"/>
      <c r="M18" s="18"/>
      <c r="N18" s="18"/>
    </row>
    <row r="19" spans="2:14" ht="16" x14ac:dyDescent="0.35">
      <c r="B19" s="18"/>
      <c r="C19" s="309" t="s">
        <v>2137</v>
      </c>
      <c r="D19" s="309"/>
      <c r="E19" s="309"/>
      <c r="F19" s="22"/>
      <c r="G19" s="22"/>
      <c r="H19" s="18"/>
      <c r="I19" s="18"/>
      <c r="J19" s="18"/>
      <c r="K19" s="18"/>
      <c r="L19" s="18"/>
      <c r="M19" s="18"/>
      <c r="N19" s="18"/>
    </row>
    <row r="20" spans="2:14" ht="32.15" customHeight="1" x14ac:dyDescent="0.35">
      <c r="B20" s="18"/>
      <c r="C20" s="300" t="s">
        <v>2138</v>
      </c>
      <c r="D20" s="300"/>
      <c r="E20" s="300"/>
      <c r="F20" s="22"/>
      <c r="G20" s="22"/>
      <c r="H20" s="18"/>
      <c r="I20" s="18"/>
      <c r="J20" s="18"/>
      <c r="K20" s="18"/>
      <c r="L20" s="18"/>
      <c r="M20" s="18"/>
      <c r="N20" s="18"/>
    </row>
    <row r="21" spans="2:14" ht="16" x14ac:dyDescent="0.35">
      <c r="B21" s="18"/>
      <c r="C21" s="30"/>
      <c r="D21" s="30"/>
      <c r="E21" s="30"/>
      <c r="F21" s="22"/>
      <c r="G21" s="22"/>
      <c r="H21" s="18"/>
      <c r="I21" s="18"/>
      <c r="J21" s="18"/>
      <c r="K21" s="18"/>
      <c r="L21" s="18"/>
      <c r="M21" s="18"/>
      <c r="N21" s="18"/>
    </row>
    <row r="22" spans="2:14" ht="16" x14ac:dyDescent="0.35">
      <c r="B22" s="18"/>
      <c r="C22" s="32" t="s">
        <v>2139</v>
      </c>
      <c r="D22" s="33"/>
      <c r="E22" s="33"/>
      <c r="F22" s="22"/>
      <c r="G22" s="22"/>
      <c r="H22" s="18"/>
      <c r="I22" s="18"/>
      <c r="J22" s="18"/>
      <c r="K22" s="18"/>
      <c r="L22" s="18"/>
      <c r="M22" s="18"/>
      <c r="N22" s="18"/>
    </row>
    <row r="23" spans="2:14" ht="16" x14ac:dyDescent="0.35">
      <c r="B23" s="18"/>
      <c r="C23" s="33"/>
      <c r="D23" s="33"/>
      <c r="E23" s="33"/>
      <c r="F23" s="22"/>
      <c r="G23" s="22"/>
      <c r="H23" s="18"/>
      <c r="I23" s="18"/>
      <c r="J23" s="18"/>
      <c r="K23" s="18"/>
      <c r="L23" s="18"/>
      <c r="M23" s="18"/>
      <c r="N23" s="18"/>
    </row>
    <row r="24" spans="2:14" ht="16" x14ac:dyDescent="0.35">
      <c r="B24" s="18"/>
      <c r="C24" s="34"/>
      <c r="D24" s="24"/>
      <c r="E24" s="24"/>
      <c r="F24" s="22"/>
      <c r="G24" s="22"/>
      <c r="H24" s="18"/>
      <c r="I24" s="18"/>
      <c r="J24" s="18"/>
      <c r="K24" s="18"/>
      <c r="L24" s="18"/>
      <c r="M24" s="18"/>
      <c r="N24" s="18"/>
    </row>
    <row r="25" spans="2:14" ht="16" x14ac:dyDescent="0.35">
      <c r="B25" s="18"/>
      <c r="C25" s="35" t="s">
        <v>2140</v>
      </c>
      <c r="D25" s="24"/>
      <c r="E25" s="24"/>
      <c r="F25" s="22"/>
      <c r="G25" s="22"/>
      <c r="H25" s="18"/>
      <c r="I25" s="18"/>
      <c r="J25" s="18"/>
      <c r="K25" s="18"/>
      <c r="L25" s="18"/>
      <c r="M25" s="18"/>
      <c r="N25" s="18"/>
    </row>
    <row r="26" spans="2:14" ht="16" x14ac:dyDescent="0.35">
      <c r="B26" s="18"/>
      <c r="C26" s="36"/>
      <c r="D26" s="24"/>
      <c r="E26" s="24"/>
      <c r="F26" s="22"/>
      <c r="G26" s="22"/>
      <c r="H26" s="18"/>
      <c r="I26" s="18"/>
      <c r="J26" s="18"/>
      <c r="K26" s="18"/>
      <c r="L26" s="18"/>
      <c r="M26" s="18"/>
      <c r="N26" s="18"/>
    </row>
    <row r="27" spans="2:14" ht="16" x14ac:dyDescent="0.35">
      <c r="B27" s="18"/>
      <c r="C27" s="37" t="s">
        <v>2141</v>
      </c>
      <c r="D27" s="24"/>
      <c r="E27" s="24"/>
      <c r="F27" s="22"/>
      <c r="G27" s="22"/>
      <c r="H27" s="18"/>
      <c r="I27" s="18"/>
      <c r="J27" s="18"/>
      <c r="K27" s="18"/>
      <c r="L27" s="18"/>
      <c r="M27" s="18"/>
      <c r="N27" s="18"/>
    </row>
    <row r="28" spans="2:14" ht="16" x14ac:dyDescent="0.35">
      <c r="B28" s="18"/>
      <c r="C28" s="37" t="s">
        <v>2142</v>
      </c>
      <c r="D28" s="24"/>
      <c r="E28" s="24"/>
      <c r="F28" s="22"/>
      <c r="G28" s="22"/>
      <c r="H28" s="18"/>
      <c r="I28" s="18"/>
      <c r="J28" s="18"/>
      <c r="K28" s="18"/>
      <c r="L28" s="18"/>
      <c r="M28" s="18"/>
      <c r="N28" s="18"/>
    </row>
    <row r="29" spans="2:14" ht="16" x14ac:dyDescent="0.35">
      <c r="B29" s="18"/>
      <c r="C29" s="37" t="s">
        <v>2143</v>
      </c>
      <c r="D29" s="24"/>
      <c r="E29" s="24"/>
      <c r="F29" s="22"/>
      <c r="G29" s="22"/>
      <c r="H29" s="18"/>
      <c r="I29" s="18"/>
      <c r="J29" s="18"/>
      <c r="K29" s="18"/>
      <c r="L29" s="18"/>
      <c r="M29" s="18"/>
      <c r="N29" s="18"/>
    </row>
    <row r="30" spans="2:14" ht="16" x14ac:dyDescent="0.35">
      <c r="B30" s="18"/>
      <c r="C30" s="37" t="s">
        <v>2144</v>
      </c>
      <c r="D30" s="24"/>
      <c r="E30" s="24"/>
      <c r="F30" s="22"/>
      <c r="G30" s="22"/>
      <c r="H30" s="18"/>
      <c r="I30" s="18"/>
      <c r="J30" s="18"/>
      <c r="K30" s="18"/>
      <c r="L30" s="18"/>
      <c r="M30" s="18"/>
      <c r="N30" s="18"/>
    </row>
    <row r="31" spans="2:14" ht="16" x14ac:dyDescent="0.35">
      <c r="B31" s="18"/>
      <c r="C31" s="37" t="s">
        <v>2145</v>
      </c>
      <c r="D31" s="24"/>
      <c r="E31" s="24"/>
      <c r="F31" s="22"/>
      <c r="G31" s="22"/>
      <c r="H31" s="18"/>
      <c r="I31" s="18"/>
      <c r="J31" s="18"/>
      <c r="K31" s="18"/>
      <c r="L31" s="18"/>
      <c r="M31" s="18"/>
      <c r="N31" s="18"/>
    </row>
    <row r="32" spans="2:14" ht="16" x14ac:dyDescent="0.35">
      <c r="B32" s="18"/>
      <c r="C32" s="34"/>
      <c r="D32" s="34"/>
      <c r="E32" s="34"/>
      <c r="F32" s="22"/>
      <c r="G32" s="22"/>
      <c r="H32" s="18"/>
      <c r="I32" s="18"/>
      <c r="J32" s="18"/>
      <c r="K32" s="18"/>
      <c r="L32" s="18"/>
      <c r="M32" s="18"/>
      <c r="N32" s="18"/>
    </row>
    <row r="33" spans="2:14" ht="16" x14ac:dyDescent="0.4">
      <c r="B33" s="18"/>
      <c r="C33" s="302" t="s">
        <v>2062</v>
      </c>
      <c r="D33" s="302"/>
      <c r="E33" s="38" t="s">
        <v>2102</v>
      </c>
      <c r="F33" s="22"/>
      <c r="G33" s="22"/>
      <c r="H33" s="18"/>
      <c r="I33" s="18"/>
      <c r="J33" s="18"/>
      <c r="K33" s="18"/>
      <c r="L33" s="18"/>
      <c r="M33" s="18"/>
      <c r="N33" s="18"/>
    </row>
    <row r="34" spans="2:14" s="42" customFormat="1" ht="16" x14ac:dyDescent="0.4">
      <c r="B34" s="39"/>
      <c r="C34" s="40"/>
      <c r="D34" s="40"/>
      <c r="E34" s="41"/>
      <c r="F34" s="39"/>
      <c r="G34" s="39"/>
      <c r="H34" s="39"/>
      <c r="I34" s="39"/>
      <c r="J34" s="39"/>
      <c r="K34" s="39"/>
      <c r="L34" s="39"/>
      <c r="M34" s="39"/>
      <c r="N34" s="39"/>
    </row>
    <row r="35" spans="2:14" s="44" customFormat="1" ht="32" x14ac:dyDescent="0.35">
      <c r="B35" s="43"/>
      <c r="C35" s="249" t="s">
        <v>2357</v>
      </c>
      <c r="E35" s="45" t="s">
        <v>2146</v>
      </c>
      <c r="G35" s="46" t="s">
        <v>2147</v>
      </c>
      <c r="H35" s="43"/>
    </row>
    <row r="36" spans="2:14" s="42" customFormat="1" ht="16" x14ac:dyDescent="0.35">
      <c r="B36" s="39"/>
      <c r="C36" s="47"/>
      <c r="E36" s="47"/>
      <c r="G36" s="47"/>
      <c r="H36" s="39"/>
    </row>
    <row r="37" spans="2:14" ht="16" x14ac:dyDescent="0.4">
      <c r="B37" s="18"/>
      <c r="C37" s="29" t="s">
        <v>2063</v>
      </c>
      <c r="D37" s="34"/>
      <c r="E37" s="48"/>
      <c r="F37" s="22"/>
      <c r="G37" s="22"/>
      <c r="H37" s="18"/>
      <c r="I37" s="18"/>
      <c r="J37" s="18"/>
      <c r="K37" s="18"/>
      <c r="L37" s="18"/>
      <c r="M37" s="18"/>
      <c r="N37" s="18"/>
    </row>
    <row r="38" spans="2:14" ht="16" x14ac:dyDescent="0.4">
      <c r="B38" s="18"/>
      <c r="C38" s="49"/>
      <c r="D38" s="49"/>
      <c r="E38" s="50"/>
      <c r="F38" s="18"/>
      <c r="G38" s="18"/>
      <c r="H38" s="18"/>
      <c r="I38" s="18"/>
      <c r="J38" s="18"/>
      <c r="K38" s="18"/>
      <c r="L38" s="18"/>
      <c r="M38" s="18"/>
      <c r="N38" s="18"/>
    </row>
    <row r="40" spans="2:14" ht="15.65" customHeight="1" x14ac:dyDescent="0.35">
      <c r="B40" s="18"/>
      <c r="C40" s="51" t="s">
        <v>2148</v>
      </c>
      <c r="D40" s="52"/>
      <c r="E40" s="53" t="s">
        <v>2149</v>
      </c>
      <c r="F40" s="54"/>
      <c r="G40" s="55"/>
      <c r="H40" s="18"/>
    </row>
    <row r="41" spans="2:14" ht="43.5" customHeight="1" x14ac:dyDescent="0.35">
      <c r="B41" s="18"/>
      <c r="C41" s="56" t="s">
        <v>2150</v>
      </c>
      <c r="D41" s="52"/>
      <c r="E41" s="57" t="s">
        <v>2151</v>
      </c>
      <c r="F41" s="58"/>
      <c r="G41" s="59"/>
      <c r="H41" s="18"/>
    </row>
    <row r="42" spans="2:14" ht="45" customHeight="1" x14ac:dyDescent="0.35">
      <c r="B42" s="18"/>
      <c r="C42" s="56" t="s">
        <v>2152</v>
      </c>
      <c r="D42" s="52"/>
      <c r="E42" s="305" t="s">
        <v>2153</v>
      </c>
      <c r="F42" s="306"/>
      <c r="G42" s="59"/>
      <c r="H42" s="18"/>
    </row>
    <row r="43" spans="2:14" ht="30" customHeight="1" x14ac:dyDescent="0.35">
      <c r="B43" s="18"/>
      <c r="C43" s="56" t="s">
        <v>2154</v>
      </c>
      <c r="D43" s="52"/>
      <c r="E43" s="57" t="s">
        <v>2155</v>
      </c>
      <c r="F43" s="58"/>
      <c r="G43" s="59"/>
      <c r="H43" s="18"/>
    </row>
    <row r="44" spans="2:14" ht="48" customHeight="1" x14ac:dyDescent="0.35">
      <c r="B44" s="18"/>
      <c r="C44" s="60" t="s">
        <v>2156</v>
      </c>
      <c r="D44" s="52"/>
      <c r="E44" s="307" t="s">
        <v>2157</v>
      </c>
      <c r="F44" s="308"/>
      <c r="G44" s="61"/>
      <c r="H44" s="18"/>
    </row>
    <row r="45" spans="2:14" ht="9" customHeight="1" x14ac:dyDescent="0.35">
      <c r="B45" s="18"/>
      <c r="H45" s="18"/>
    </row>
    <row r="46" spans="2:14" ht="17.25" customHeight="1" thickBot="1" x14ac:dyDescent="0.45">
      <c r="B46" s="18"/>
      <c r="C46" s="303" t="s">
        <v>2158</v>
      </c>
      <c r="D46" s="303"/>
      <c r="E46" s="303"/>
      <c r="F46" s="303"/>
      <c r="G46" s="303"/>
      <c r="H46" s="18"/>
    </row>
    <row r="47" spans="2:14" ht="24" customHeight="1" thickBot="1" x14ac:dyDescent="0.45">
      <c r="B47" s="18"/>
      <c r="C47" s="304" t="s">
        <v>2159</v>
      </c>
      <c r="D47" s="304"/>
      <c r="E47" s="304"/>
      <c r="F47" s="304"/>
      <c r="G47" s="304"/>
      <c r="H47" s="18"/>
    </row>
    <row r="48" spans="2:14" ht="19.5" customHeight="1" thickBot="1" x14ac:dyDescent="0.45">
      <c r="C48" s="303" t="s">
        <v>2160</v>
      </c>
      <c r="D48" s="303"/>
      <c r="E48" s="303"/>
      <c r="F48" s="303"/>
      <c r="G48" s="303"/>
    </row>
    <row r="49" spans="2:15" ht="18.75" customHeight="1" thickBot="1" x14ac:dyDescent="0.45">
      <c r="C49" s="297" t="s">
        <v>2161</v>
      </c>
      <c r="D49" s="297"/>
      <c r="E49" s="297"/>
      <c r="F49" s="297"/>
      <c r="G49" s="297"/>
    </row>
    <row r="50" spans="2:15" ht="16.5" thickBot="1" x14ac:dyDescent="0.4">
      <c r="C50" s="62"/>
      <c r="D50" s="62"/>
      <c r="E50" s="62"/>
      <c r="F50" s="62"/>
      <c r="G50" s="63"/>
    </row>
    <row r="51" spans="2:15" ht="18.75" customHeight="1" x14ac:dyDescent="0.35">
      <c r="C51" s="298" t="s">
        <v>2162</v>
      </c>
      <c r="D51" s="298"/>
      <c r="E51" s="298"/>
      <c r="G51" s="18"/>
    </row>
    <row r="52" spans="2:15" ht="16" x14ac:dyDescent="0.35">
      <c r="C52" s="299" t="s">
        <v>2355</v>
      </c>
      <c r="D52" s="299"/>
      <c r="E52" s="299"/>
    </row>
    <row r="53" spans="2:15" ht="16" x14ac:dyDescent="0.35">
      <c r="B53" s="64" t="s">
        <v>2163</v>
      </c>
      <c r="C53" s="65"/>
      <c r="D53" s="64"/>
      <c r="E53" s="66"/>
      <c r="F53" s="64"/>
      <c r="G53" s="64"/>
      <c r="H53" s="18"/>
    </row>
    <row r="54" spans="2:15" ht="16" x14ac:dyDescent="0.35">
      <c r="B54" s="67"/>
      <c r="C54" s="67"/>
      <c r="D54" s="18"/>
      <c r="E54" s="68"/>
      <c r="F54" s="18"/>
      <c r="G54" s="68"/>
      <c r="H54" s="18"/>
    </row>
    <row r="55" spans="2:15" s="71" customFormat="1" ht="16" x14ac:dyDescent="0.35">
      <c r="B55" s="64" t="s">
        <v>2164</v>
      </c>
      <c r="C55" s="69"/>
      <c r="D55" s="64"/>
      <c r="E55" s="70"/>
      <c r="F55" s="64"/>
      <c r="G55" s="64"/>
      <c r="H55" s="64"/>
    </row>
    <row r="56" spans="2:15" s="71" customFormat="1" ht="16" x14ac:dyDescent="0.35">
      <c r="B56" s="64" t="s">
        <v>2164</v>
      </c>
      <c r="C56" s="69"/>
      <c r="D56" s="64"/>
      <c r="E56" s="70"/>
      <c r="F56" s="64"/>
      <c r="G56" s="64"/>
      <c r="H56" s="64"/>
    </row>
    <row r="57" spans="2:15" ht="15" customHeight="1" x14ac:dyDescent="0.35">
      <c r="B57" s="67"/>
      <c r="C57" s="67"/>
      <c r="D57" s="18"/>
      <c r="E57" s="68"/>
      <c r="F57" s="18"/>
      <c r="G57" s="68"/>
      <c r="H57" s="18"/>
    </row>
    <row r="58" spans="2:15" ht="16" x14ac:dyDescent="0.35">
      <c r="B58" s="64" t="s">
        <v>2165</v>
      </c>
      <c r="C58" s="72"/>
      <c r="D58" s="64"/>
      <c r="E58" s="66"/>
      <c r="F58" s="64"/>
      <c r="G58" s="64"/>
      <c r="H58" s="18"/>
      <c r="O58" s="71"/>
    </row>
    <row r="59" spans="2:15" s="71" customFormat="1" ht="16" x14ac:dyDescent="0.35">
      <c r="B59" s="64" t="s">
        <v>2165</v>
      </c>
      <c r="C59" s="69"/>
      <c r="D59" s="64"/>
      <c r="E59" s="66"/>
      <c r="F59" s="64"/>
      <c r="G59" s="64"/>
      <c r="H59" s="64"/>
    </row>
    <row r="60" spans="2:15" ht="16" x14ac:dyDescent="0.35">
      <c r="B60" s="64" t="s">
        <v>2165</v>
      </c>
      <c r="C60" s="69"/>
      <c r="D60" s="64"/>
      <c r="E60" s="70"/>
      <c r="F60" s="64"/>
      <c r="G60" s="64"/>
      <c r="H60" s="18"/>
    </row>
    <row r="61" spans="2:15" s="71" customFormat="1" ht="16" x14ac:dyDescent="0.35">
      <c r="B61" s="64" t="s">
        <v>2165</v>
      </c>
      <c r="C61" s="69"/>
      <c r="D61" s="64"/>
      <c r="E61" s="66"/>
      <c r="F61" s="64"/>
      <c r="G61" s="73"/>
      <c r="H61" s="64"/>
    </row>
    <row r="62" spans="2:15" ht="16" x14ac:dyDescent="0.35">
      <c r="B62" s="64" t="s">
        <v>2165</v>
      </c>
      <c r="C62" s="72"/>
      <c r="D62" s="64"/>
      <c r="E62" s="66"/>
      <c r="F62" s="64"/>
      <c r="G62" s="64"/>
      <c r="H62" s="18"/>
    </row>
    <row r="63" spans="2:15" ht="16" x14ac:dyDescent="0.35">
      <c r="B63" s="64" t="s">
        <v>2165</v>
      </c>
      <c r="C63" s="69"/>
      <c r="D63" s="64"/>
      <c r="E63" s="70"/>
      <c r="F63" s="64"/>
      <c r="G63" s="64"/>
      <c r="H63" s="18"/>
    </row>
    <row r="64" spans="2:15" s="71" customFormat="1" ht="16" x14ac:dyDescent="0.35">
      <c r="B64" s="64" t="s">
        <v>2165</v>
      </c>
      <c r="C64" s="69"/>
      <c r="D64" s="64"/>
      <c r="E64" s="66"/>
      <c r="F64" s="64"/>
      <c r="G64" s="73"/>
      <c r="H64" s="64"/>
    </row>
    <row r="65" spans="2:8" ht="16" x14ac:dyDescent="0.35">
      <c r="B65" s="64" t="s">
        <v>2165</v>
      </c>
      <c r="C65" s="72"/>
      <c r="D65" s="64"/>
      <c r="E65" s="66"/>
      <c r="F65" s="64"/>
      <c r="G65" s="64"/>
      <c r="H65" s="18"/>
    </row>
    <row r="66" spans="2:8" s="71" customFormat="1" ht="16" x14ac:dyDescent="0.35">
      <c r="B66" s="64" t="s">
        <v>2165</v>
      </c>
      <c r="C66" s="69"/>
      <c r="D66" s="64"/>
      <c r="E66" s="70"/>
      <c r="F66" s="64"/>
      <c r="G66" s="64"/>
      <c r="H66" s="64"/>
    </row>
    <row r="67" spans="2:8" s="71" customFormat="1" ht="16" x14ac:dyDescent="0.35">
      <c r="B67" s="64" t="s">
        <v>2165</v>
      </c>
      <c r="C67" s="69"/>
      <c r="D67" s="64"/>
      <c r="E67" s="66"/>
      <c r="F67" s="64"/>
      <c r="G67" s="73"/>
      <c r="H67" s="64"/>
    </row>
    <row r="68" spans="2:8" s="71" customFormat="1" ht="16" x14ac:dyDescent="0.35">
      <c r="B68" s="67"/>
      <c r="C68" s="67"/>
      <c r="D68" s="18"/>
      <c r="E68" s="68"/>
      <c r="F68" s="18"/>
      <c r="G68" s="68"/>
      <c r="H68" s="64"/>
    </row>
    <row r="69" spans="2:8" ht="16" x14ac:dyDescent="0.35">
      <c r="B69" s="64" t="s">
        <v>2166</v>
      </c>
      <c r="C69" s="65"/>
      <c r="D69" s="64"/>
      <c r="E69" s="66"/>
      <c r="F69" s="64"/>
      <c r="G69" s="64"/>
      <c r="H69" s="18"/>
    </row>
    <row r="70" spans="2:8" s="71" customFormat="1" ht="16" x14ac:dyDescent="0.35">
      <c r="B70" s="64" t="s">
        <v>2166</v>
      </c>
      <c r="C70" s="74"/>
      <c r="D70" s="64"/>
      <c r="E70" s="66"/>
      <c r="F70" s="64"/>
      <c r="G70" s="64"/>
      <c r="H70" s="64"/>
    </row>
    <row r="71" spans="2:8" s="71" customFormat="1" ht="16" x14ac:dyDescent="0.35">
      <c r="B71" s="64" t="s">
        <v>2166</v>
      </c>
      <c r="C71" s="74"/>
      <c r="D71" s="64"/>
      <c r="E71" s="66"/>
      <c r="F71" s="64"/>
      <c r="G71" s="64"/>
      <c r="H71" s="64"/>
    </row>
    <row r="72" spans="2:8" ht="16" x14ac:dyDescent="0.35">
      <c r="B72" s="64" t="s">
        <v>2166</v>
      </c>
      <c r="C72" s="74"/>
      <c r="D72" s="64"/>
      <c r="E72" s="66"/>
      <c r="F72" s="64"/>
      <c r="G72" s="64"/>
      <c r="H72" s="18"/>
    </row>
    <row r="73" spans="2:8" s="71" customFormat="1" ht="16" x14ac:dyDescent="0.35">
      <c r="B73" s="64" t="s">
        <v>2166</v>
      </c>
      <c r="C73" s="74"/>
      <c r="D73" s="64"/>
      <c r="E73" s="66"/>
      <c r="F73" s="64"/>
      <c r="G73" s="64"/>
      <c r="H73" s="64"/>
    </row>
    <row r="74" spans="2:8" s="71" customFormat="1" ht="16" x14ac:dyDescent="0.35">
      <c r="B74" s="64" t="s">
        <v>2166</v>
      </c>
      <c r="C74" s="75"/>
      <c r="D74" s="64"/>
      <c r="E74" s="66"/>
      <c r="F74" s="64"/>
      <c r="G74" s="64"/>
      <c r="H74" s="64"/>
    </row>
    <row r="75" spans="2:8" ht="16" x14ac:dyDescent="0.35">
      <c r="B75" s="64" t="s">
        <v>2166</v>
      </c>
      <c r="C75" s="74"/>
      <c r="D75" s="64"/>
      <c r="E75" s="66"/>
      <c r="F75" s="64"/>
      <c r="G75" s="64"/>
      <c r="H75" s="18"/>
    </row>
    <row r="76" spans="2:8" ht="16" x14ac:dyDescent="0.35">
      <c r="B76" s="64" t="s">
        <v>2166</v>
      </c>
      <c r="C76" s="74"/>
      <c r="D76" s="64"/>
      <c r="E76" s="66"/>
      <c r="F76" s="64"/>
      <c r="G76" s="64"/>
      <c r="H76" s="18"/>
    </row>
    <row r="77" spans="2:8" ht="16" x14ac:dyDescent="0.35">
      <c r="B77" s="64" t="s">
        <v>2166</v>
      </c>
      <c r="C77" s="76"/>
      <c r="D77" s="64"/>
      <c r="E77" s="66"/>
      <c r="F77" s="64"/>
      <c r="G77" s="64"/>
      <c r="H77" s="18"/>
    </row>
    <row r="78" spans="2:8" ht="16" x14ac:dyDescent="0.35">
      <c r="B78" s="64" t="s">
        <v>2166</v>
      </c>
      <c r="C78" s="74"/>
      <c r="D78" s="64"/>
      <c r="E78" s="77"/>
      <c r="F78" s="64"/>
      <c r="G78" s="64"/>
      <c r="H78" s="18"/>
    </row>
    <row r="79" spans="2:8" ht="16" x14ac:dyDescent="0.35">
      <c r="B79" s="64" t="s">
        <v>2166</v>
      </c>
      <c r="C79" s="78"/>
      <c r="D79" s="64"/>
      <c r="E79" s="66"/>
      <c r="F79" s="64"/>
      <c r="G79" s="64"/>
      <c r="H79" s="18"/>
    </row>
    <row r="80" spans="2:8" ht="16" x14ac:dyDescent="0.35">
      <c r="B80" s="64" t="s">
        <v>2166</v>
      </c>
      <c r="C80" s="74"/>
      <c r="D80" s="64"/>
      <c r="E80" s="66"/>
      <c r="F80" s="64"/>
      <c r="G80" s="64"/>
      <c r="H80" s="18"/>
    </row>
    <row r="81" spans="2:8" ht="16" x14ac:dyDescent="0.35">
      <c r="B81" s="64" t="s">
        <v>2166</v>
      </c>
      <c r="C81" s="74"/>
      <c r="D81" s="64"/>
      <c r="E81" s="66"/>
      <c r="F81" s="64"/>
      <c r="G81" s="64"/>
      <c r="H81" s="18"/>
    </row>
    <row r="82" spans="2:8" ht="16" x14ac:dyDescent="0.35">
      <c r="B82" s="64" t="s">
        <v>2166</v>
      </c>
      <c r="C82" s="74"/>
      <c r="D82" s="64"/>
      <c r="E82" s="66"/>
      <c r="F82" s="64"/>
      <c r="G82" s="64"/>
      <c r="H82" s="18"/>
    </row>
    <row r="83" spans="2:8" ht="16" x14ac:dyDescent="0.35">
      <c r="B83" s="64" t="s">
        <v>2166</v>
      </c>
      <c r="C83" s="74"/>
      <c r="D83" s="64"/>
      <c r="E83" s="66"/>
      <c r="F83" s="64"/>
      <c r="G83" s="64"/>
      <c r="H83" s="18"/>
    </row>
    <row r="84" spans="2:8" ht="16" x14ac:dyDescent="0.35">
      <c r="B84" s="64"/>
      <c r="C84" s="67"/>
      <c r="D84" s="79"/>
      <c r="E84" s="80"/>
      <c r="F84" s="79"/>
      <c r="G84" s="79"/>
      <c r="H84" s="18"/>
    </row>
    <row r="85" spans="2:8" ht="16" x14ac:dyDescent="0.35">
      <c r="B85" s="64"/>
      <c r="C85" s="69"/>
      <c r="D85" s="64"/>
      <c r="E85" s="81"/>
      <c r="F85" s="64"/>
      <c r="G85" s="64"/>
      <c r="H85" s="18"/>
    </row>
    <row r="86" spans="2:8" ht="16" x14ac:dyDescent="0.35">
      <c r="B86" s="64"/>
      <c r="C86" s="69"/>
      <c r="D86" s="64"/>
      <c r="E86" s="81"/>
      <c r="F86" s="64"/>
      <c r="G86" s="64"/>
      <c r="H86" s="18"/>
    </row>
    <row r="87" spans="2:8" ht="16" x14ac:dyDescent="0.35">
      <c r="B87" s="64"/>
      <c r="C87" s="69"/>
      <c r="D87" s="64"/>
      <c r="E87" s="81"/>
      <c r="F87" s="64"/>
      <c r="G87" s="64"/>
      <c r="H87" s="18"/>
    </row>
    <row r="88" spans="2:8" ht="16" x14ac:dyDescent="0.35">
      <c r="B88" s="64"/>
      <c r="C88" s="69"/>
      <c r="D88" s="64"/>
      <c r="E88" s="81"/>
      <c r="F88" s="64"/>
      <c r="G88" s="64"/>
      <c r="H88" s="18"/>
    </row>
    <row r="89" spans="2:8" s="71" customFormat="1" ht="16" x14ac:dyDescent="0.35">
      <c r="B89" s="67"/>
      <c r="C89" s="67"/>
      <c r="D89" s="79"/>
      <c r="E89" s="80"/>
      <c r="F89" s="79"/>
      <c r="G89" s="79"/>
      <c r="H89" s="64"/>
    </row>
    <row r="90" spans="2:8" ht="16" x14ac:dyDescent="0.35">
      <c r="B90" s="64" t="s">
        <v>2167</v>
      </c>
      <c r="C90" s="69"/>
      <c r="D90" s="64"/>
      <c r="E90" s="66"/>
      <c r="F90" s="64"/>
      <c r="G90" s="64"/>
      <c r="H90" s="18"/>
    </row>
    <row r="91" spans="2:8" ht="16" x14ac:dyDescent="0.35">
      <c r="B91" s="64" t="s">
        <v>2167</v>
      </c>
      <c r="C91" s="69"/>
      <c r="D91" s="64"/>
      <c r="E91" s="66"/>
      <c r="F91" s="64"/>
      <c r="G91" s="64"/>
      <c r="H91" s="18"/>
    </row>
    <row r="92" spans="2:8" ht="16" x14ac:dyDescent="0.35">
      <c r="B92" s="64" t="s">
        <v>2167</v>
      </c>
      <c r="C92" s="69"/>
      <c r="D92" s="64"/>
      <c r="E92" s="66"/>
      <c r="F92" s="64"/>
      <c r="G92" s="64"/>
      <c r="H92" s="18"/>
    </row>
    <row r="93" spans="2:8" ht="16" x14ac:dyDescent="0.35">
      <c r="B93" s="64" t="s">
        <v>2167</v>
      </c>
      <c r="C93" s="66"/>
      <c r="D93" s="64"/>
      <c r="E93" s="66"/>
      <c r="F93" s="64"/>
      <c r="G93" s="64"/>
      <c r="H93" s="18"/>
    </row>
    <row r="94" spans="2:8" ht="16" x14ac:dyDescent="0.35">
      <c r="B94" s="18"/>
      <c r="C94" s="49"/>
      <c r="D94" s="49"/>
      <c r="E94" s="49"/>
      <c r="F94" s="49"/>
      <c r="G94" s="18"/>
      <c r="H94" s="18"/>
    </row>
    <row r="95" spans="2:8" ht="16" x14ac:dyDescent="0.35">
      <c r="B95" s="18"/>
      <c r="H95" s="18"/>
    </row>
    <row r="103" ht="16" x14ac:dyDescent="0.35"/>
    <row r="104" ht="16" x14ac:dyDescent="0.35"/>
    <row r="105" ht="16" x14ac:dyDescent="0.35"/>
    <row r="106" ht="16"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xr:uid="{13F155AD-BBB8-4E9A-B392-DA413267DE35}">
      <formula1>10000</formula1>
      <formula2>50000</formula2>
    </dataValidation>
    <dataValidation type="whole" errorStyle="warning" allowBlank="1" showInputMessage="1" showErrorMessage="1" errorTitle="Veuillez ne pas modifier" error="Renseigné par le Secrétariat International" sqref="G4" xr:uid="{F920BEDA-BF7E-4A43-83C5-3937312D3587}">
      <formula1>444</formula1>
      <formula2>555</formula2>
    </dataValidation>
    <dataValidation type="whole" allowBlank="1" showInputMessage="1" showErrorMessage="1" errorTitle="Veuillez ne pas modifier" error="Veuillez ne pas modifier ces cellules" sqref="C46:G49 C42" xr:uid="{EAE1BBC4-6443-47CD-9131-7AE0B65466F1}">
      <formula1>444</formula1>
      <formula2>445</formula2>
    </dataValidation>
    <dataValidation allowBlank="1" showInputMessage="1" showErrorMessage="1" errorTitle="Veuillez ne pas modifier" error="Veuillez ne pas modifier ces cellules" sqref="C52:E52" xr:uid="{655ACAC1-5954-4C64-B9C5-3C0536942680}"/>
    <dataValidation type="whole" allowBlank="1" showInputMessage="1" showErrorMessage="1" errorTitle="Veuillez ne pas modifier" error="Veuillez ne pas modifier ces cellules" sqref="C11" xr:uid="{4DD1DD63-FCE6-41BF-8EB8-0746FAC32F0A}">
      <formula1>4</formula1>
      <formula2>5</formula2>
    </dataValidation>
  </dataValidations>
  <hyperlinks>
    <hyperlink ref="C49:G49" r:id="rId1" display="Give us your feedback or report a conflict in the data! Write to us at  data@eiti.org" xr:uid="{00000000-0004-0000-0000-000003000000}"/>
    <hyperlink ref="G49" r:id="rId2" display="Give us your feedback or report a conflict in the data! Write to us at  data@eiti.org" xr:uid="{00000000-0004-0000-0000-000007000000}"/>
    <hyperlink ref="E49:F49" r:id="rId3" display="Give us your feedback or report a conflict in the data! Write to us at  data@eiti.org" xr:uid="{00000000-0004-0000-0000-00000B000000}"/>
    <hyperlink ref="F49" r:id="rId4" display="Give us your feedback or report a conflict in the data! Write to us at  data@eiti.org" xr:uid="{00000000-0004-0000-0000-00000F000000}"/>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xr:uid="{00000000-0004-0000-0000-000011000000}"/>
    <hyperlink ref="E33" r:id="rId6" xr:uid="{00000000-0004-0000-0000-000010000000}"/>
    <hyperlink ref="C46:G46" r:id="rId7" display="Pour plus d’information sur l’ITIE, visitez notre site Internet  https://eiti.org" xr:uid="{3E04576D-7ECA-4DE4-8061-A5DAEEDAD777}"/>
    <hyperlink ref="C47:G47" r:id="rId8" display="Vous voulez en savoir plus sur votre pays ? Vérifiez si votre pays met en œuvre la Norme ITIE en visitant https://eiti.org/countries" xr:uid="{59122BD4-E3AC-460E-97D6-C3A524F16B1E}"/>
    <hyperlink ref="C48:G48" r:id="rId9" display="Pour la version la plus récente des modèles de données résumées, consultez https://eiti.org/fr/document/modele-donnees-resumees-itie" xr:uid="{383869F0-2B8C-4CEC-ACE7-9224BDDDC087}"/>
    <hyperlink ref="C19:E19" r:id="rId10" display="3. Prière de soumettre cette fiche de données en même temps que le Rapport ITIE. L’envoyer au Secrétariat international à : data@eiti.org. " xr:uid="{FB3CFA49-57A4-49D6-8B35-1EE96AAAD3B8}"/>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6"/>
  <sheetViews>
    <sheetView showGridLines="0" tabSelected="1" topLeftCell="A7" zoomScale="55" zoomScaleNormal="55" workbookViewId="0">
      <selection activeCell="E51" sqref="E51"/>
    </sheetView>
  </sheetViews>
  <sheetFormatPr baseColWidth="10" defaultColWidth="4" defaultRowHeight="24" customHeight="1" x14ac:dyDescent="0.35"/>
  <cols>
    <col min="1" max="1" width="4" style="17"/>
    <col min="2" max="2" width="4" style="17" hidden="1" customWidth="1"/>
    <col min="3" max="3" width="84.08984375" style="17" customWidth="1"/>
    <col min="4" max="4" width="2.81640625" style="17" customWidth="1"/>
    <col min="5" max="5" width="57.26953125" style="17" customWidth="1"/>
    <col min="6" max="6" width="2.81640625" style="17" customWidth="1"/>
    <col min="7" max="7" width="58.453125" style="17" customWidth="1"/>
    <col min="8" max="10" width="4" style="17"/>
    <col min="11" max="11" width="9.54296875" style="17" bestFit="1" customWidth="1"/>
    <col min="12" max="14" width="4" style="17"/>
    <col min="15" max="15" width="42" style="17" bestFit="1" customWidth="1"/>
    <col min="16" max="16" width="50" style="17" customWidth="1"/>
    <col min="17" max="16384" width="4" style="17"/>
  </cols>
  <sheetData>
    <row r="1" spans="2:9" ht="15.75" hidden="1" customHeight="1" x14ac:dyDescent="0.35"/>
    <row r="2" spans="2:9" ht="16" hidden="1" x14ac:dyDescent="0.35">
      <c r="C2" s="18"/>
      <c r="E2" s="18"/>
    </row>
    <row r="3" spans="2:9" ht="16" hidden="1" x14ac:dyDescent="0.35">
      <c r="B3" s="18"/>
      <c r="C3" s="18"/>
      <c r="E3" s="19"/>
      <c r="G3" s="19" t="s">
        <v>2168</v>
      </c>
      <c r="H3" s="18"/>
    </row>
    <row r="4" spans="2:9" ht="16" hidden="1" x14ac:dyDescent="0.35">
      <c r="B4" s="18"/>
      <c r="C4" s="18"/>
      <c r="E4" s="19"/>
      <c r="G4" s="19">
        <f>Introduction!G4</f>
        <v>44412</v>
      </c>
      <c r="H4" s="18"/>
    </row>
    <row r="5" spans="2:9" ht="16" hidden="1" x14ac:dyDescent="0.35">
      <c r="B5" s="18"/>
      <c r="H5" s="18"/>
    </row>
    <row r="6" spans="2:9" ht="16" hidden="1" x14ac:dyDescent="0.35">
      <c r="B6" s="18"/>
      <c r="H6" s="18"/>
    </row>
    <row r="7" spans="2:9" ht="16" x14ac:dyDescent="0.35">
      <c r="B7" s="18"/>
      <c r="H7" s="18"/>
    </row>
    <row r="8" spans="2:9" ht="16" x14ac:dyDescent="0.35">
      <c r="B8" s="18"/>
      <c r="C8" s="21" t="s">
        <v>2209</v>
      </c>
      <c r="D8" s="21"/>
      <c r="E8" s="21"/>
      <c r="F8" s="21"/>
      <c r="G8" s="21"/>
      <c r="H8" s="18"/>
    </row>
    <row r="9" spans="2:9" ht="19.5" customHeight="1" x14ac:dyDescent="0.35">
      <c r="B9" s="18"/>
      <c r="C9" s="82" t="s">
        <v>2169</v>
      </c>
      <c r="D9" s="83"/>
      <c r="E9" s="83"/>
      <c r="F9" s="83"/>
      <c r="G9" s="82"/>
      <c r="H9" s="18"/>
    </row>
    <row r="10" spans="2:9" ht="30.65" customHeight="1" x14ac:dyDescent="0.35">
      <c r="B10" s="18"/>
      <c r="C10" s="310" t="s">
        <v>2210</v>
      </c>
      <c r="D10" s="310"/>
      <c r="E10" s="310"/>
      <c r="F10" s="84"/>
      <c r="G10" s="312"/>
      <c r="H10" s="18"/>
    </row>
    <row r="11" spans="2:9" ht="31.5" customHeight="1" x14ac:dyDescent="0.35">
      <c r="B11" s="18"/>
      <c r="C11" s="311" t="s">
        <v>2103</v>
      </c>
      <c r="D11" s="311"/>
      <c r="E11" s="311"/>
      <c r="F11" s="84"/>
      <c r="G11" s="312"/>
      <c r="H11" s="18"/>
    </row>
    <row r="12" spans="2:9" ht="14.5" customHeight="1" x14ac:dyDescent="0.35">
      <c r="B12" s="18"/>
      <c r="C12" s="311" t="s">
        <v>2211</v>
      </c>
      <c r="D12" s="311"/>
      <c r="E12" s="311"/>
      <c r="F12" s="311"/>
      <c r="G12" s="312"/>
      <c r="H12" s="18"/>
    </row>
    <row r="13" spans="2:9" ht="14.15" customHeight="1" x14ac:dyDescent="0.4">
      <c r="B13" s="18"/>
      <c r="C13" s="85" t="s">
        <v>2212</v>
      </c>
      <c r="D13" s="85"/>
      <c r="E13" s="85"/>
      <c r="F13" s="85"/>
      <c r="G13" s="312"/>
      <c r="H13" s="86"/>
      <c r="I13" s="86"/>
    </row>
    <row r="14" spans="2:9" ht="16" x14ac:dyDescent="0.35">
      <c r="B14" s="18"/>
      <c r="D14" s="87"/>
      <c r="E14" s="87"/>
      <c r="H14" s="18"/>
    </row>
    <row r="15" spans="2:9" ht="32" x14ac:dyDescent="0.35">
      <c r="B15" s="18"/>
      <c r="C15" s="249" t="s">
        <v>2357</v>
      </c>
      <c r="D15" s="42"/>
      <c r="E15" s="45" t="s">
        <v>2064</v>
      </c>
      <c r="F15" s="42"/>
      <c r="G15" s="88" t="s">
        <v>2147</v>
      </c>
      <c r="H15" s="18"/>
    </row>
    <row r="16" spans="2:9" ht="16" x14ac:dyDescent="0.35">
      <c r="B16" s="18"/>
      <c r="D16" s="87"/>
      <c r="E16" s="87"/>
      <c r="H16" s="18"/>
    </row>
    <row r="17" spans="1:15" ht="23" thickBot="1" x14ac:dyDescent="0.4">
      <c r="B17" s="89"/>
      <c r="C17" s="90" t="s">
        <v>2170</v>
      </c>
      <c r="D17" s="91"/>
      <c r="E17" s="92"/>
      <c r="F17" s="91"/>
      <c r="G17" s="91"/>
      <c r="H17" s="18"/>
    </row>
    <row r="18" spans="1:15" ht="16.5" thickBot="1" x14ac:dyDescent="0.4">
      <c r="A18" s="93"/>
      <c r="B18" s="94"/>
      <c r="C18" s="95" t="s">
        <v>2171</v>
      </c>
      <c r="D18" s="96"/>
      <c r="E18" s="97" t="s">
        <v>2172</v>
      </c>
      <c r="F18" s="96"/>
      <c r="G18" s="98" t="s">
        <v>2173</v>
      </c>
      <c r="H18" s="18"/>
      <c r="I18" s="18"/>
      <c r="J18" s="18"/>
      <c r="K18" s="18"/>
      <c r="L18" s="18"/>
      <c r="M18" s="18"/>
      <c r="N18" s="18"/>
    </row>
    <row r="19" spans="1:15" ht="16.5" thickBot="1" x14ac:dyDescent="0.4">
      <c r="B19" s="99"/>
      <c r="C19" s="100" t="s">
        <v>2163</v>
      </c>
      <c r="D19" s="91"/>
      <c r="E19" s="101"/>
      <c r="F19" s="91"/>
      <c r="G19" s="101"/>
      <c r="H19" s="18"/>
      <c r="I19" s="18"/>
      <c r="J19" s="18"/>
      <c r="K19" s="18"/>
      <c r="L19" s="18"/>
      <c r="M19" s="18"/>
      <c r="N19" s="18"/>
    </row>
    <row r="20" spans="1:15" ht="16" x14ac:dyDescent="0.35">
      <c r="A20" s="71"/>
      <c r="B20" s="64" t="s">
        <v>2163</v>
      </c>
      <c r="C20" s="102" t="s">
        <v>2174</v>
      </c>
      <c r="D20" s="64"/>
      <c r="E20" s="277" t="s">
        <v>106</v>
      </c>
      <c r="F20" s="64"/>
      <c r="G20" s="103"/>
      <c r="H20" s="18"/>
      <c r="I20" s="18"/>
      <c r="K20" s="18"/>
      <c r="L20" s="18"/>
      <c r="M20" s="18"/>
      <c r="N20" s="18"/>
      <c r="O20" s="18"/>
    </row>
    <row r="21" spans="1:15" ht="16" x14ac:dyDescent="0.35">
      <c r="A21" s="71"/>
      <c r="B21" s="64" t="s">
        <v>2163</v>
      </c>
      <c r="C21" s="104" t="s">
        <v>2175</v>
      </c>
      <c r="D21" s="64"/>
      <c r="E21" s="278" t="s">
        <v>108</v>
      </c>
      <c r="F21" s="64"/>
      <c r="G21" s="103"/>
      <c r="H21" s="18"/>
      <c r="I21" s="18"/>
      <c r="J21" s="18"/>
      <c r="K21" s="18"/>
      <c r="L21" s="18"/>
      <c r="M21" s="18"/>
      <c r="N21" s="18"/>
    </row>
    <row r="22" spans="1:15" ht="16" x14ac:dyDescent="0.35">
      <c r="B22" s="64" t="s">
        <v>2163</v>
      </c>
      <c r="C22" s="104" t="s">
        <v>2176</v>
      </c>
      <c r="D22" s="64"/>
      <c r="E22" s="278" t="s">
        <v>1271</v>
      </c>
      <c r="F22" s="64"/>
      <c r="G22" s="103"/>
      <c r="H22" s="18"/>
      <c r="I22" s="18"/>
      <c r="J22" s="18"/>
      <c r="K22" s="18"/>
      <c r="L22" s="18"/>
      <c r="M22" s="18"/>
      <c r="N22" s="18"/>
    </row>
    <row r="23" spans="1:15" ht="16.5" thickBot="1" x14ac:dyDescent="0.4">
      <c r="B23" s="64" t="s">
        <v>2163</v>
      </c>
      <c r="C23" s="105" t="s">
        <v>2177</v>
      </c>
      <c r="D23" s="106"/>
      <c r="E23" s="279" t="s">
        <v>1169</v>
      </c>
      <c r="F23" s="106"/>
      <c r="G23" s="108"/>
      <c r="H23" s="18"/>
      <c r="I23" s="18"/>
      <c r="J23" s="18"/>
      <c r="K23" s="18"/>
      <c r="L23" s="18"/>
      <c r="M23" s="18"/>
      <c r="N23" s="18"/>
    </row>
    <row r="24" spans="1:15" ht="16.5" thickBot="1" x14ac:dyDescent="0.4">
      <c r="B24" s="99"/>
      <c r="C24" s="100" t="s">
        <v>2164</v>
      </c>
      <c r="D24" s="91"/>
      <c r="E24" s="280"/>
      <c r="F24" s="91"/>
      <c r="G24" s="101"/>
      <c r="H24" s="18"/>
      <c r="I24" s="18"/>
      <c r="J24" s="18"/>
      <c r="K24" s="18"/>
      <c r="L24" s="18"/>
      <c r="M24" s="18"/>
      <c r="N24" s="18"/>
    </row>
    <row r="25" spans="1:15" ht="16" x14ac:dyDescent="0.35">
      <c r="A25" s="71"/>
      <c r="B25" s="64" t="s">
        <v>2164</v>
      </c>
      <c r="C25" s="102" t="s">
        <v>2178</v>
      </c>
      <c r="D25" s="64"/>
      <c r="E25" s="281">
        <v>43101</v>
      </c>
      <c r="F25" s="64"/>
      <c r="G25" s="103"/>
      <c r="H25" s="18"/>
      <c r="I25" s="18"/>
      <c r="J25" s="18"/>
      <c r="K25" s="18"/>
      <c r="L25" s="18"/>
      <c r="M25" s="18"/>
      <c r="N25" s="18"/>
    </row>
    <row r="26" spans="1:15" ht="16.5" thickBot="1" x14ac:dyDescent="0.4">
      <c r="A26" s="71"/>
      <c r="B26" s="64" t="s">
        <v>2164</v>
      </c>
      <c r="C26" s="109" t="s">
        <v>2179</v>
      </c>
      <c r="D26" s="106"/>
      <c r="E26" s="281">
        <v>43465</v>
      </c>
      <c r="F26" s="106"/>
      <c r="G26" s="108"/>
      <c r="H26" s="18"/>
      <c r="I26" s="18"/>
      <c r="J26" s="18"/>
      <c r="K26" s="18"/>
      <c r="L26" s="18"/>
      <c r="M26" s="18"/>
      <c r="N26" s="18"/>
    </row>
    <row r="27" spans="1:15" ht="16.5" thickBot="1" x14ac:dyDescent="0.4">
      <c r="B27" s="99"/>
      <c r="C27" s="100" t="s">
        <v>2165</v>
      </c>
      <c r="D27" s="91"/>
      <c r="E27" s="282"/>
      <c r="F27" s="91"/>
      <c r="G27" s="101"/>
      <c r="H27" s="18"/>
      <c r="I27" s="18"/>
      <c r="J27" s="18"/>
      <c r="K27" s="18"/>
      <c r="L27" s="18"/>
      <c r="M27" s="18"/>
      <c r="N27" s="18"/>
    </row>
    <row r="28" spans="1:15" ht="16" x14ac:dyDescent="0.35">
      <c r="B28" s="64" t="s">
        <v>2165</v>
      </c>
      <c r="C28" s="110" t="s">
        <v>2180</v>
      </c>
      <c r="D28" s="64"/>
      <c r="E28" s="277" t="s">
        <v>1470</v>
      </c>
      <c r="F28" s="64"/>
      <c r="G28" s="103"/>
      <c r="H28" s="18"/>
      <c r="I28" s="18"/>
      <c r="J28" s="18"/>
      <c r="K28" s="18"/>
      <c r="L28" s="18"/>
      <c r="M28" s="18"/>
      <c r="N28" s="18"/>
    </row>
    <row r="29" spans="1:15" ht="16" x14ac:dyDescent="0.35">
      <c r="A29" s="71"/>
      <c r="B29" s="64" t="s">
        <v>2165</v>
      </c>
      <c r="C29" s="102" t="s">
        <v>2181</v>
      </c>
      <c r="D29" s="64"/>
      <c r="E29" s="283" t="s">
        <v>2525</v>
      </c>
      <c r="F29" s="64"/>
      <c r="G29" s="103"/>
      <c r="H29" s="18"/>
      <c r="I29" s="18"/>
      <c r="J29" s="18"/>
      <c r="K29" s="18"/>
      <c r="L29" s="18"/>
      <c r="M29" s="18"/>
      <c r="N29" s="18"/>
    </row>
    <row r="30" spans="1:15" ht="16" x14ac:dyDescent="0.35">
      <c r="B30" s="64" t="s">
        <v>2165</v>
      </c>
      <c r="C30" s="102" t="s">
        <v>2182</v>
      </c>
      <c r="D30" s="64"/>
      <c r="E30" s="284">
        <v>44376</v>
      </c>
      <c r="F30" s="64"/>
      <c r="G30" s="103"/>
      <c r="H30" s="18"/>
      <c r="I30" s="18"/>
      <c r="J30" s="18"/>
      <c r="K30" s="18"/>
      <c r="L30" s="18"/>
      <c r="M30" s="18"/>
      <c r="N30" s="18"/>
    </row>
    <row r="31" spans="1:15" ht="16" x14ac:dyDescent="0.35">
      <c r="A31" s="71"/>
      <c r="B31" s="64" t="s">
        <v>2165</v>
      </c>
      <c r="C31" s="102" t="s">
        <v>2183</v>
      </c>
      <c r="D31" s="64"/>
      <c r="E31" s="285" t="s">
        <v>2526</v>
      </c>
      <c r="F31" s="64"/>
      <c r="G31" s="103"/>
      <c r="H31" s="18"/>
      <c r="I31" s="18"/>
      <c r="J31" s="18"/>
      <c r="K31" s="18"/>
      <c r="L31" s="18"/>
      <c r="M31" s="18"/>
      <c r="N31" s="18"/>
    </row>
    <row r="32" spans="1:15" ht="32" x14ac:dyDescent="0.35">
      <c r="B32" s="64" t="s">
        <v>2165</v>
      </c>
      <c r="C32" s="111" t="s">
        <v>2108</v>
      </c>
      <c r="D32" s="112"/>
      <c r="E32" s="277" t="s">
        <v>2513</v>
      </c>
      <c r="F32" s="112"/>
      <c r="G32" s="113"/>
      <c r="H32" s="18"/>
      <c r="I32" s="18"/>
      <c r="J32" s="18"/>
      <c r="K32" s="18"/>
      <c r="L32" s="18"/>
      <c r="M32" s="18"/>
      <c r="N32" s="18"/>
    </row>
    <row r="33" spans="1:14" ht="16" x14ac:dyDescent="0.35">
      <c r="B33" s="64" t="s">
        <v>2165</v>
      </c>
      <c r="C33" s="102" t="s">
        <v>2184</v>
      </c>
      <c r="D33" s="64"/>
      <c r="E33" s="284" t="s">
        <v>2527</v>
      </c>
      <c r="F33" s="64"/>
      <c r="G33" s="114"/>
      <c r="H33" s="18"/>
      <c r="I33" s="18"/>
      <c r="J33" s="18"/>
      <c r="K33" s="18"/>
      <c r="L33" s="18"/>
      <c r="M33" s="18"/>
      <c r="N33" s="18"/>
    </row>
    <row r="34" spans="1:14" ht="16" x14ac:dyDescent="0.35">
      <c r="A34" s="71"/>
      <c r="B34" s="64" t="s">
        <v>2165</v>
      </c>
      <c r="C34" s="102" t="s">
        <v>2185</v>
      </c>
      <c r="D34" s="64"/>
      <c r="E34" s="286" t="s">
        <v>2527</v>
      </c>
      <c r="F34" s="64"/>
      <c r="G34" s="114"/>
      <c r="H34" s="18"/>
      <c r="I34" s="18"/>
      <c r="J34" s="18"/>
      <c r="K34" s="18"/>
      <c r="L34" s="18"/>
      <c r="M34" s="18"/>
      <c r="N34" s="18"/>
    </row>
    <row r="35" spans="1:14" ht="16" x14ac:dyDescent="0.35">
      <c r="B35" s="64" t="s">
        <v>2165</v>
      </c>
      <c r="C35" s="111" t="s">
        <v>2186</v>
      </c>
      <c r="D35" s="112"/>
      <c r="E35" s="283" t="s">
        <v>2513</v>
      </c>
      <c r="F35" s="115"/>
      <c r="G35" s="116"/>
      <c r="H35" s="18"/>
      <c r="I35" s="18"/>
      <c r="J35" s="18"/>
      <c r="K35" s="18"/>
      <c r="L35" s="18"/>
      <c r="M35" s="18"/>
      <c r="N35" s="18"/>
    </row>
    <row r="36" spans="1:14" ht="16" x14ac:dyDescent="0.35">
      <c r="A36" s="71"/>
      <c r="B36" s="64" t="s">
        <v>2165</v>
      </c>
      <c r="C36" s="102" t="s">
        <v>2187</v>
      </c>
      <c r="D36" s="64"/>
      <c r="E36" s="284"/>
      <c r="F36" s="64"/>
      <c r="G36" s="103"/>
      <c r="H36" s="18"/>
      <c r="I36" s="18"/>
      <c r="J36" s="18"/>
      <c r="K36" s="18"/>
      <c r="L36" s="18"/>
      <c r="M36" s="18"/>
      <c r="N36" s="18"/>
    </row>
    <row r="37" spans="1:14" ht="16.5" thickBot="1" x14ac:dyDescent="0.4">
      <c r="A37" s="71"/>
      <c r="B37" s="64" t="s">
        <v>2165</v>
      </c>
      <c r="C37" s="102" t="s">
        <v>2188</v>
      </c>
      <c r="D37" s="117"/>
      <c r="E37" s="287"/>
      <c r="F37" s="106"/>
      <c r="G37" s="118"/>
      <c r="H37" s="119"/>
      <c r="I37" s="119"/>
      <c r="J37" s="18"/>
      <c r="K37" s="18"/>
      <c r="L37" s="18"/>
      <c r="M37" s="18"/>
      <c r="N37" s="18"/>
    </row>
    <row r="38" spans="1:14" ht="16" customHeight="1" thickBot="1" x14ac:dyDescent="0.4">
      <c r="A38" s="18"/>
      <c r="C38" s="268" t="s">
        <v>2516</v>
      </c>
      <c r="D38" s="120"/>
      <c r="E38" s="288"/>
      <c r="F38" s="121"/>
      <c r="G38" s="73"/>
      <c r="H38" s="119"/>
      <c r="I38" s="119"/>
    </row>
    <row r="39" spans="1:14" ht="16" x14ac:dyDescent="0.35">
      <c r="A39" s="64"/>
      <c r="B39" s="67"/>
      <c r="C39" s="122" t="s">
        <v>2189</v>
      </c>
      <c r="D39" s="123"/>
      <c r="E39" s="289" t="s">
        <v>1470</v>
      </c>
      <c r="F39" s="119"/>
      <c r="G39" s="124"/>
      <c r="H39" s="119"/>
      <c r="I39" s="119"/>
      <c r="J39" s="18"/>
      <c r="K39" s="18"/>
      <c r="L39" s="18"/>
      <c r="M39" s="18"/>
      <c r="N39" s="18"/>
    </row>
    <row r="40" spans="1:14" ht="16.5" thickBot="1" x14ac:dyDescent="0.4">
      <c r="A40" s="18"/>
      <c r="B40" s="64" t="s">
        <v>2166</v>
      </c>
      <c r="C40" s="125" t="s">
        <v>2190</v>
      </c>
      <c r="D40" s="126"/>
      <c r="E40" s="290" t="s">
        <v>2528</v>
      </c>
      <c r="F40" s="127"/>
      <c r="G40" s="128"/>
      <c r="H40" s="119"/>
      <c r="I40" s="119"/>
      <c r="J40" s="18"/>
      <c r="K40" s="18"/>
      <c r="L40" s="18"/>
      <c r="M40" s="18"/>
      <c r="N40" s="18"/>
    </row>
    <row r="41" spans="1:14" ht="18" customHeight="1" thickBot="1" x14ac:dyDescent="0.4">
      <c r="A41" s="71"/>
      <c r="B41" s="64" t="s">
        <v>2166</v>
      </c>
      <c r="C41" s="100" t="s">
        <v>2166</v>
      </c>
      <c r="D41" s="91"/>
      <c r="E41" s="291"/>
      <c r="F41" s="91"/>
      <c r="G41" s="129"/>
      <c r="H41" s="18"/>
      <c r="I41" s="18"/>
    </row>
    <row r="42" spans="1:14" ht="15.65" customHeight="1" x14ac:dyDescent="0.35">
      <c r="B42" s="64" t="s">
        <v>2166</v>
      </c>
      <c r="C42" s="104" t="s">
        <v>2191</v>
      </c>
      <c r="D42" s="64"/>
      <c r="E42" s="278"/>
      <c r="F42" s="64"/>
      <c r="G42" s="64"/>
      <c r="H42" s="18"/>
      <c r="I42" s="18"/>
    </row>
    <row r="43" spans="1:14" ht="16.5" customHeight="1" x14ac:dyDescent="0.35">
      <c r="A43" s="71"/>
      <c r="B43" s="64" t="s">
        <v>2166</v>
      </c>
      <c r="C43" s="130" t="s">
        <v>1489</v>
      </c>
      <c r="D43" s="64"/>
      <c r="E43" s="277" t="s">
        <v>1470</v>
      </c>
      <c r="F43" s="64"/>
      <c r="G43" s="114"/>
      <c r="H43" s="119"/>
      <c r="I43" s="119"/>
      <c r="J43" s="18"/>
      <c r="K43" s="18"/>
    </row>
    <row r="44" spans="1:14" ht="16.5" customHeight="1" x14ac:dyDescent="0.35">
      <c r="A44" s="71"/>
      <c r="B44" s="64" t="s">
        <v>2166</v>
      </c>
      <c r="C44" s="130" t="s">
        <v>1495</v>
      </c>
      <c r="D44" s="64"/>
      <c r="E44" s="277" t="s">
        <v>1470</v>
      </c>
      <c r="F44" s="64"/>
      <c r="G44" s="114"/>
      <c r="H44" s="119"/>
      <c r="I44" s="119"/>
      <c r="J44" s="18"/>
      <c r="K44" s="18"/>
    </row>
    <row r="45" spans="1:14" ht="15.65" customHeight="1" x14ac:dyDescent="0.35">
      <c r="B45" s="64" t="s">
        <v>2166</v>
      </c>
      <c r="C45" s="130" t="s">
        <v>2192</v>
      </c>
      <c r="D45" s="64"/>
      <c r="E45" s="277" t="s">
        <v>1470</v>
      </c>
      <c r="F45" s="64"/>
      <c r="G45" s="114"/>
      <c r="H45" s="119"/>
      <c r="I45" s="119"/>
      <c r="J45" s="18"/>
      <c r="K45" s="18"/>
    </row>
    <row r="46" spans="1:14" ht="18" customHeight="1" x14ac:dyDescent="0.35">
      <c r="B46" s="64" t="s">
        <v>2166</v>
      </c>
      <c r="C46" s="130" t="s">
        <v>2109</v>
      </c>
      <c r="D46" s="64"/>
      <c r="E46" s="277" t="s">
        <v>2513</v>
      </c>
      <c r="F46" s="64"/>
      <c r="G46" s="114"/>
      <c r="H46" s="18"/>
    </row>
    <row r="47" spans="1:14" ht="16" x14ac:dyDescent="0.35">
      <c r="B47" s="64" t="s">
        <v>2166</v>
      </c>
      <c r="C47" s="131" t="s">
        <v>2193</v>
      </c>
      <c r="D47" s="64"/>
      <c r="E47" s="283" t="s">
        <v>2527</v>
      </c>
      <c r="F47" s="64"/>
      <c r="G47" s="114"/>
      <c r="H47" s="18"/>
    </row>
    <row r="48" spans="1:14" ht="16" x14ac:dyDescent="0.35">
      <c r="B48" s="64" t="s">
        <v>2166</v>
      </c>
      <c r="C48" s="130" t="s">
        <v>2106</v>
      </c>
      <c r="D48" s="64"/>
      <c r="E48" s="283" t="s">
        <v>2527</v>
      </c>
      <c r="F48" s="64"/>
      <c r="G48" s="114"/>
      <c r="H48" s="119"/>
      <c r="I48" s="119"/>
      <c r="J48" s="18"/>
      <c r="K48" s="18"/>
    </row>
    <row r="49" spans="1:15" ht="16" x14ac:dyDescent="0.35">
      <c r="B49" s="64" t="s">
        <v>2166</v>
      </c>
      <c r="C49" s="130" t="s">
        <v>2107</v>
      </c>
      <c r="D49" s="132"/>
      <c r="E49" s="283" t="s">
        <v>2527</v>
      </c>
      <c r="F49" s="64"/>
      <c r="G49" s="133"/>
      <c r="H49" s="119"/>
      <c r="I49" s="119"/>
      <c r="J49" s="18"/>
      <c r="K49" s="18"/>
    </row>
    <row r="50" spans="1:15" ht="16" x14ac:dyDescent="0.35">
      <c r="B50" s="64" t="s">
        <v>2166</v>
      </c>
      <c r="C50" s="134" t="s">
        <v>2213</v>
      </c>
      <c r="D50" s="64"/>
      <c r="E50" s="292" t="s">
        <v>2529</v>
      </c>
      <c r="F50" s="112"/>
      <c r="G50" s="114"/>
      <c r="H50" s="119"/>
      <c r="I50" s="119"/>
      <c r="J50" s="18"/>
      <c r="K50" s="18"/>
    </row>
    <row r="51" spans="1:15" ht="16" x14ac:dyDescent="0.35">
      <c r="B51" s="64" t="s">
        <v>2166</v>
      </c>
      <c r="C51" s="135" t="s">
        <v>2195</v>
      </c>
      <c r="D51" s="64"/>
      <c r="E51" s="293">
        <v>557.86674999999991</v>
      </c>
      <c r="F51" s="64"/>
      <c r="G51" s="114"/>
      <c r="H51" s="119"/>
      <c r="I51" s="119"/>
      <c r="J51" s="18"/>
      <c r="K51" s="18"/>
    </row>
    <row r="52" spans="1:15" ht="28.5" thickBot="1" x14ac:dyDescent="0.4">
      <c r="B52" s="64" t="s">
        <v>2166</v>
      </c>
      <c r="C52" s="136" t="s">
        <v>2105</v>
      </c>
      <c r="D52" s="137"/>
      <c r="E52" s="294" t="s">
        <v>2530</v>
      </c>
      <c r="F52" s="137"/>
      <c r="G52" s="114"/>
      <c r="H52" s="119"/>
      <c r="I52" s="119"/>
      <c r="J52" s="18"/>
      <c r="K52" s="18"/>
    </row>
    <row r="53" spans="1:15" s="93" customFormat="1" ht="25.5" customHeight="1" thickBot="1" x14ac:dyDescent="0.4">
      <c r="A53" s="17"/>
      <c r="B53" s="64" t="s">
        <v>2166</v>
      </c>
      <c r="C53" s="138" t="s">
        <v>2214</v>
      </c>
      <c r="D53" s="64"/>
      <c r="E53" s="295"/>
      <c r="F53" s="64"/>
      <c r="G53" s="113"/>
      <c r="H53" s="18"/>
      <c r="I53" s="17"/>
    </row>
    <row r="54" spans="1:15" ht="15.65" customHeight="1" x14ac:dyDescent="0.35">
      <c r="B54" s="64" t="s">
        <v>2166</v>
      </c>
      <c r="C54" s="130" t="s">
        <v>2196</v>
      </c>
      <c r="D54" s="64"/>
      <c r="E54" s="283" t="s">
        <v>1470</v>
      </c>
      <c r="F54" s="64"/>
      <c r="G54" s="114"/>
      <c r="H54" s="18"/>
    </row>
    <row r="55" spans="1:15" s="71" customFormat="1" ht="16" x14ac:dyDescent="0.35">
      <c r="A55" s="17"/>
      <c r="B55" s="64"/>
      <c r="C55" s="130" t="s">
        <v>2197</v>
      </c>
      <c r="D55" s="64"/>
      <c r="E55" s="283" t="s">
        <v>1470</v>
      </c>
      <c r="F55" s="64"/>
      <c r="G55" s="114"/>
      <c r="H55" s="18"/>
      <c r="I55" s="17"/>
    </row>
    <row r="56" spans="1:15" s="71" customFormat="1" ht="15.65" customHeight="1" x14ac:dyDescent="0.35">
      <c r="A56" s="17"/>
      <c r="B56" s="64"/>
      <c r="C56" s="130" t="s">
        <v>2198</v>
      </c>
      <c r="D56" s="64"/>
      <c r="E56" s="283" t="s">
        <v>1470</v>
      </c>
      <c r="F56" s="64"/>
      <c r="G56" s="114"/>
      <c r="H56" s="94"/>
      <c r="I56" s="93"/>
    </row>
    <row r="57" spans="1:15" ht="16.5" thickBot="1" x14ac:dyDescent="0.4">
      <c r="B57" s="64"/>
      <c r="C57" s="139" t="s">
        <v>2199</v>
      </c>
      <c r="D57" s="106"/>
      <c r="E57" s="283" t="s">
        <v>1470</v>
      </c>
      <c r="F57" s="106"/>
      <c r="G57" s="140"/>
      <c r="H57" s="18"/>
    </row>
    <row r="58" spans="1:15" ht="16.5" thickBot="1" x14ac:dyDescent="0.4">
      <c r="B58" s="64"/>
      <c r="C58" s="141" t="s">
        <v>2200</v>
      </c>
      <c r="D58" s="142"/>
      <c r="E58" s="143">
        <f>SUM(E59:E62)</f>
        <v>1</v>
      </c>
      <c r="F58" s="142"/>
      <c r="G58" s="142"/>
      <c r="H58" s="64"/>
      <c r="I58" s="71"/>
    </row>
    <row r="59" spans="1:15" ht="16" x14ac:dyDescent="0.35">
      <c r="B59" s="64"/>
      <c r="C59" s="102" t="s">
        <v>2201</v>
      </c>
      <c r="D59" s="64"/>
      <c r="E59" s="144">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0.22641509433962265</v>
      </c>
      <c r="F59" s="64"/>
      <c r="G59" s="145" t="s">
        <v>2202</v>
      </c>
      <c r="H59" s="64"/>
      <c r="I59" s="71"/>
      <c r="K59" s="146"/>
    </row>
    <row r="60" spans="1:15" s="71" customFormat="1" ht="16" x14ac:dyDescent="0.35">
      <c r="B60" s="99"/>
      <c r="C60" s="102" t="s">
        <v>2203</v>
      </c>
      <c r="D60" s="64"/>
      <c r="E60" s="144">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0.54716981132075471</v>
      </c>
      <c r="F60" s="64"/>
      <c r="G60" s="145" t="s">
        <v>2202</v>
      </c>
      <c r="H60" s="18"/>
      <c r="I60" s="17"/>
      <c r="K60" s="146"/>
    </row>
    <row r="61" spans="1:15" s="71" customFormat="1" ht="16" x14ac:dyDescent="0.35">
      <c r="A61" s="17"/>
      <c r="B61" s="64" t="s">
        <v>2167</v>
      </c>
      <c r="C61" s="102" t="s">
        <v>1497</v>
      </c>
      <c r="D61" s="64"/>
      <c r="E61" s="144">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9.4339622641509441E-2</v>
      </c>
      <c r="F61" s="64"/>
      <c r="G61" s="145" t="s">
        <v>2202</v>
      </c>
      <c r="H61" s="18"/>
      <c r="I61" s="17"/>
      <c r="K61" s="146"/>
    </row>
    <row r="62" spans="1:15" ht="15" customHeight="1" thickBot="1" x14ac:dyDescent="0.4">
      <c r="B62" s="64" t="s">
        <v>2167</v>
      </c>
      <c r="C62" s="102" t="s">
        <v>2204</v>
      </c>
      <c r="D62" s="64"/>
      <c r="E62" s="144">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0.13207547169811321</v>
      </c>
      <c r="F62" s="64"/>
      <c r="G62" s="145" t="s">
        <v>2202</v>
      </c>
      <c r="H62" s="18"/>
      <c r="K62" s="146"/>
    </row>
    <row r="63" spans="1:15" ht="16.5" thickBot="1" x14ac:dyDescent="0.4">
      <c r="B63" s="64" t="s">
        <v>2167</v>
      </c>
      <c r="C63" s="147" t="s">
        <v>2205</v>
      </c>
      <c r="D63" s="148"/>
      <c r="E63" s="149"/>
      <c r="F63" s="148"/>
      <c r="G63" s="148"/>
      <c r="H63" s="64"/>
      <c r="I63" s="71"/>
      <c r="O63" s="71"/>
    </row>
    <row r="64" spans="1:15" s="71" customFormat="1" ht="16" x14ac:dyDescent="0.35">
      <c r="A64" s="17"/>
      <c r="B64" s="64" t="s">
        <v>2167</v>
      </c>
      <c r="C64" s="102" t="s">
        <v>2206</v>
      </c>
      <c r="D64" s="64"/>
      <c r="E64" s="277" t="s">
        <v>2531</v>
      </c>
      <c r="F64" s="64"/>
      <c r="G64" s="103"/>
      <c r="H64" s="64"/>
    </row>
    <row r="65" spans="1:9" ht="16" x14ac:dyDescent="0.35">
      <c r="B65" s="18"/>
      <c r="C65" s="102" t="s">
        <v>2207</v>
      </c>
      <c r="D65" s="64"/>
      <c r="E65" s="277" t="s">
        <v>2532</v>
      </c>
      <c r="F65" s="64"/>
      <c r="G65" s="103"/>
      <c r="H65" s="18"/>
    </row>
    <row r="66" spans="1:9" ht="12.75" customHeight="1" x14ac:dyDescent="0.35">
      <c r="B66" s="18"/>
      <c r="C66" s="102" t="s">
        <v>2208</v>
      </c>
      <c r="D66" s="64"/>
      <c r="E66" s="296" t="s">
        <v>2533</v>
      </c>
      <c r="F66" s="64"/>
      <c r="G66" s="103"/>
      <c r="H66" s="18"/>
    </row>
    <row r="67" spans="1:9" ht="18.75" customHeight="1" thickBot="1" x14ac:dyDescent="0.4">
      <c r="B67" s="18"/>
      <c r="C67" s="150"/>
      <c r="D67" s="106"/>
      <c r="E67" s="107"/>
      <c r="F67" s="106"/>
      <c r="G67" s="117"/>
      <c r="H67" s="64"/>
      <c r="I67" s="71"/>
    </row>
    <row r="68" spans="1:9" s="71" customFormat="1" ht="17.25" customHeight="1" x14ac:dyDescent="0.35">
      <c r="A68" s="17"/>
      <c r="B68" s="17"/>
      <c r="C68" s="49"/>
      <c r="D68" s="49"/>
      <c r="E68" s="49"/>
      <c r="F68" s="49"/>
      <c r="G68" s="18"/>
      <c r="H68" s="18"/>
      <c r="I68" s="17"/>
    </row>
    <row r="69" spans="1:9" ht="17.25" hidden="1" customHeight="1" thickBot="1" x14ac:dyDescent="0.45">
      <c r="B69" s="18"/>
      <c r="C69" s="303" t="s">
        <v>2158</v>
      </c>
      <c r="D69" s="303"/>
      <c r="E69" s="303"/>
      <c r="F69" s="303"/>
      <c r="G69" s="303"/>
      <c r="H69" s="18"/>
    </row>
    <row r="70" spans="1:9" ht="24" hidden="1" customHeight="1" thickBot="1" x14ac:dyDescent="0.45">
      <c r="B70" s="18"/>
      <c r="C70" s="304" t="s">
        <v>2159</v>
      </c>
      <c r="D70" s="304"/>
      <c r="E70" s="304"/>
      <c r="F70" s="304"/>
      <c r="G70" s="304"/>
      <c r="H70" s="18"/>
    </row>
    <row r="71" spans="1:9" ht="19.5" hidden="1" customHeight="1" thickBot="1" x14ac:dyDescent="0.45">
      <c r="C71" s="303" t="s">
        <v>2160</v>
      </c>
      <c r="D71" s="303"/>
      <c r="E71" s="303"/>
      <c r="F71" s="303"/>
      <c r="G71" s="303"/>
    </row>
    <row r="72" spans="1:9" ht="18.75" hidden="1" customHeight="1" thickBot="1" x14ac:dyDescent="0.45">
      <c r="C72" s="297" t="s">
        <v>2161</v>
      </c>
      <c r="D72" s="297"/>
      <c r="E72" s="297"/>
      <c r="F72" s="297"/>
      <c r="G72" s="297"/>
    </row>
    <row r="73" spans="1:9" ht="16.5" thickBot="1" x14ac:dyDescent="0.4">
      <c r="B73" s="64" t="s">
        <v>2166</v>
      </c>
      <c r="C73" s="62"/>
      <c r="D73" s="62"/>
      <c r="E73" s="62"/>
      <c r="F73" s="62"/>
      <c r="G73" s="63"/>
      <c r="H73" s="64"/>
      <c r="I73" s="71"/>
    </row>
    <row r="74" spans="1:9" s="71" customFormat="1" ht="16" x14ac:dyDescent="0.35">
      <c r="B74" s="64" t="s">
        <v>2166</v>
      </c>
      <c r="C74" s="298" t="s">
        <v>2215</v>
      </c>
      <c r="D74" s="298"/>
      <c r="E74" s="298"/>
      <c r="F74" s="17"/>
      <c r="G74" s="18"/>
      <c r="H74" s="64"/>
    </row>
    <row r="75" spans="1:9" s="71" customFormat="1" ht="16" x14ac:dyDescent="0.35">
      <c r="B75" s="64" t="s">
        <v>2166</v>
      </c>
      <c r="C75" s="299" t="s">
        <v>2355</v>
      </c>
      <c r="D75" s="299"/>
      <c r="E75" s="299"/>
      <c r="F75" s="17"/>
      <c r="G75" s="17"/>
      <c r="H75" s="64"/>
    </row>
    <row r="76" spans="1:9" ht="16" x14ac:dyDescent="0.35">
      <c r="B76" s="64" t="s">
        <v>2166</v>
      </c>
      <c r="C76" s="65"/>
      <c r="D76" s="64"/>
      <c r="E76" s="66"/>
      <c r="F76" s="64"/>
      <c r="G76" s="64"/>
      <c r="H76" s="18"/>
    </row>
    <row r="77" spans="1:9" s="71" customFormat="1" ht="16" x14ac:dyDescent="0.35">
      <c r="B77" s="64" t="s">
        <v>2166</v>
      </c>
      <c r="C77" s="74"/>
      <c r="D77" s="64"/>
      <c r="E77" s="66"/>
      <c r="F77" s="64"/>
      <c r="G77" s="64"/>
      <c r="H77" s="64"/>
    </row>
    <row r="78" spans="1:9" s="71" customFormat="1" ht="16" x14ac:dyDescent="0.35">
      <c r="B78" s="64" t="s">
        <v>2166</v>
      </c>
      <c r="C78" s="74"/>
      <c r="D78" s="64"/>
      <c r="E78" s="66"/>
      <c r="F78" s="64"/>
      <c r="G78" s="64"/>
      <c r="H78" s="64"/>
    </row>
    <row r="79" spans="1:9" ht="16" x14ac:dyDescent="0.35">
      <c r="B79" s="64" t="s">
        <v>2166</v>
      </c>
      <c r="C79" s="74"/>
      <c r="D79" s="64"/>
      <c r="E79" s="66"/>
      <c r="F79" s="64"/>
      <c r="G79" s="64"/>
      <c r="H79" s="18"/>
    </row>
    <row r="80" spans="1:9" ht="16" x14ac:dyDescent="0.35">
      <c r="B80" s="64" t="s">
        <v>2166</v>
      </c>
      <c r="C80" s="74"/>
      <c r="D80" s="64"/>
      <c r="E80" s="66"/>
      <c r="F80" s="64"/>
      <c r="G80" s="64"/>
      <c r="H80" s="64"/>
      <c r="I80" s="71"/>
    </row>
    <row r="81" spans="2:9" ht="16" x14ac:dyDescent="0.35">
      <c r="B81" s="64" t="s">
        <v>2166</v>
      </c>
      <c r="C81" s="75"/>
      <c r="D81" s="64"/>
      <c r="E81" s="66"/>
      <c r="F81" s="64"/>
      <c r="G81" s="64"/>
      <c r="H81" s="64"/>
      <c r="I81" s="71"/>
    </row>
    <row r="82" spans="2:9" ht="16" x14ac:dyDescent="0.35">
      <c r="B82" s="64" t="s">
        <v>2166</v>
      </c>
      <c r="C82" s="74"/>
      <c r="D82" s="64"/>
      <c r="E82" s="66"/>
      <c r="F82" s="64"/>
      <c r="G82" s="64"/>
      <c r="H82" s="18"/>
    </row>
    <row r="83" spans="2:9" ht="16" x14ac:dyDescent="0.35">
      <c r="B83" s="64" t="s">
        <v>2166</v>
      </c>
      <c r="C83" s="74"/>
      <c r="D83" s="64"/>
      <c r="E83" s="66"/>
      <c r="F83" s="64"/>
      <c r="G83" s="64"/>
      <c r="H83" s="18"/>
    </row>
    <row r="84" spans="2:9" ht="16" x14ac:dyDescent="0.35">
      <c r="B84" s="64" t="s">
        <v>2166</v>
      </c>
      <c r="C84" s="76"/>
      <c r="D84" s="64"/>
      <c r="E84" s="66"/>
      <c r="F84" s="64"/>
      <c r="G84" s="64"/>
      <c r="H84" s="18"/>
    </row>
    <row r="85" spans="2:9" ht="16" x14ac:dyDescent="0.35">
      <c r="B85" s="64" t="s">
        <v>2166</v>
      </c>
      <c r="C85" s="74"/>
      <c r="D85" s="64"/>
      <c r="E85" s="77"/>
      <c r="F85" s="64"/>
      <c r="G85" s="64"/>
      <c r="H85" s="18"/>
    </row>
    <row r="86" spans="2:9" ht="16" x14ac:dyDescent="0.35">
      <c r="B86" s="64" t="s">
        <v>2166</v>
      </c>
      <c r="C86" s="78"/>
      <c r="D86" s="64"/>
      <c r="E86" s="66"/>
      <c r="F86" s="64"/>
      <c r="G86" s="64"/>
      <c r="H86" s="18"/>
    </row>
    <row r="87" spans="2:9" ht="16" x14ac:dyDescent="0.35">
      <c r="B87" s="64" t="s">
        <v>2166</v>
      </c>
      <c r="C87" s="74"/>
      <c r="D87" s="64"/>
      <c r="E87" s="66"/>
      <c r="F87" s="64"/>
      <c r="G87" s="64"/>
      <c r="H87" s="18"/>
    </row>
    <row r="88" spans="2:9" ht="16" x14ac:dyDescent="0.35">
      <c r="B88" s="64"/>
      <c r="C88" s="74"/>
      <c r="D88" s="64"/>
      <c r="E88" s="66"/>
      <c r="F88" s="64"/>
      <c r="G88" s="64"/>
      <c r="H88" s="18"/>
    </row>
    <row r="89" spans="2:9" ht="16" x14ac:dyDescent="0.35">
      <c r="B89" s="64"/>
      <c r="C89" s="74"/>
      <c r="D89" s="64"/>
      <c r="E89" s="66"/>
      <c r="F89" s="64"/>
      <c r="G89" s="64"/>
      <c r="H89" s="18"/>
    </row>
    <row r="90" spans="2:9" ht="16" x14ac:dyDescent="0.35">
      <c r="B90" s="64"/>
      <c r="C90" s="74"/>
      <c r="D90" s="64"/>
      <c r="E90" s="66"/>
      <c r="F90" s="64"/>
      <c r="G90" s="64"/>
      <c r="H90" s="18"/>
    </row>
    <row r="91" spans="2:9" ht="16" x14ac:dyDescent="0.35">
      <c r="B91" s="64"/>
      <c r="C91" s="67"/>
      <c r="D91" s="79"/>
      <c r="E91" s="80"/>
      <c r="F91" s="79"/>
      <c r="G91" s="79"/>
      <c r="H91" s="18"/>
    </row>
    <row r="92" spans="2:9" ht="16" x14ac:dyDescent="0.35">
      <c r="B92" s="64"/>
      <c r="C92" s="69"/>
      <c r="D92" s="64"/>
      <c r="E92" s="81"/>
      <c r="F92" s="64"/>
      <c r="G92" s="64"/>
      <c r="H92" s="18"/>
    </row>
    <row r="93" spans="2:9" s="71" customFormat="1" ht="16" x14ac:dyDescent="0.35">
      <c r="B93" s="67"/>
      <c r="C93" s="69"/>
      <c r="D93" s="64"/>
      <c r="E93" s="81"/>
      <c r="F93" s="64"/>
      <c r="G93" s="64"/>
      <c r="H93" s="18"/>
      <c r="I93" s="17"/>
    </row>
    <row r="94" spans="2:9" ht="16" x14ac:dyDescent="0.35">
      <c r="B94" s="64" t="s">
        <v>2167</v>
      </c>
      <c r="C94" s="69"/>
      <c r="D94" s="64"/>
      <c r="E94" s="81"/>
      <c r="F94" s="64"/>
      <c r="G94" s="64"/>
      <c r="H94" s="18"/>
    </row>
    <row r="95" spans="2:9" ht="16" x14ac:dyDescent="0.35">
      <c r="B95" s="64" t="s">
        <v>2167</v>
      </c>
      <c r="C95" s="69"/>
      <c r="D95" s="64"/>
      <c r="E95" s="81"/>
      <c r="F95" s="64"/>
      <c r="G95" s="64"/>
      <c r="H95" s="18"/>
    </row>
    <row r="96" spans="2:9" ht="16" x14ac:dyDescent="0.35">
      <c r="B96" s="64" t="s">
        <v>2167</v>
      </c>
      <c r="C96" s="67"/>
      <c r="D96" s="79"/>
      <c r="E96" s="80"/>
      <c r="F96" s="79"/>
      <c r="G96" s="79"/>
      <c r="H96" s="64"/>
      <c r="I96" s="71"/>
    </row>
    <row r="97" spans="2:8" ht="16" x14ac:dyDescent="0.35">
      <c r="B97" s="64" t="s">
        <v>2167</v>
      </c>
      <c r="C97" s="69"/>
      <c r="D97" s="64"/>
      <c r="E97" s="66"/>
      <c r="F97" s="64"/>
      <c r="G97" s="64"/>
      <c r="H97" s="18"/>
    </row>
    <row r="98" spans="2:8" ht="16" x14ac:dyDescent="0.35">
      <c r="B98" s="18"/>
      <c r="C98" s="69"/>
      <c r="D98" s="64"/>
      <c r="E98" s="66"/>
      <c r="F98" s="64"/>
      <c r="G98" s="64"/>
      <c r="H98" s="18"/>
    </row>
    <row r="99" spans="2:8" ht="16" x14ac:dyDescent="0.35">
      <c r="B99" s="18"/>
      <c r="C99" s="69"/>
      <c r="D99" s="64"/>
      <c r="E99" s="66"/>
      <c r="F99" s="64"/>
      <c r="G99" s="64"/>
      <c r="H99" s="18"/>
    </row>
    <row r="100" spans="2:8" ht="16" x14ac:dyDescent="0.35">
      <c r="B100" s="18"/>
      <c r="C100" s="66"/>
      <c r="D100" s="64"/>
      <c r="E100" s="66"/>
      <c r="F100" s="64"/>
      <c r="G100" s="64"/>
      <c r="H100" s="18"/>
    </row>
    <row r="101" spans="2:8" ht="15" customHeight="1" x14ac:dyDescent="0.35">
      <c r="B101" s="18"/>
      <c r="C101" s="49"/>
      <c r="D101" s="49"/>
      <c r="E101" s="49"/>
      <c r="F101" s="49"/>
      <c r="G101" s="18"/>
      <c r="H101" s="18"/>
    </row>
    <row r="102" spans="2:8" ht="15" customHeight="1" x14ac:dyDescent="0.35">
      <c r="C102" s="18"/>
      <c r="D102" s="18"/>
      <c r="E102" s="18"/>
      <c r="F102" s="18"/>
      <c r="G102" s="18"/>
      <c r="H102" s="18"/>
    </row>
    <row r="103" spans="2:8" ht="16" x14ac:dyDescent="0.35">
      <c r="C103" s="314"/>
      <c r="D103" s="314"/>
      <c r="E103" s="314"/>
      <c r="F103" s="314"/>
      <c r="G103" s="314"/>
      <c r="H103" s="18"/>
    </row>
    <row r="104" spans="2:8" ht="16" x14ac:dyDescent="0.35">
      <c r="C104" s="314"/>
      <c r="D104" s="314"/>
      <c r="E104" s="314"/>
      <c r="F104" s="314"/>
      <c r="G104" s="314"/>
      <c r="H104" s="18"/>
    </row>
    <row r="105" spans="2:8" ht="18.75" customHeight="1" x14ac:dyDescent="0.35">
      <c r="C105" s="314"/>
      <c r="D105" s="314"/>
      <c r="E105" s="314"/>
      <c r="F105" s="314"/>
      <c r="G105" s="314"/>
    </row>
    <row r="106" spans="2:8" ht="16" x14ac:dyDescent="0.35">
      <c r="C106" s="314"/>
      <c r="D106" s="314"/>
      <c r="E106" s="314"/>
      <c r="F106" s="314"/>
      <c r="G106" s="314"/>
    </row>
    <row r="107" spans="2:8" ht="16" x14ac:dyDescent="0.35">
      <c r="C107" s="49"/>
      <c r="D107" s="49"/>
      <c r="E107" s="49"/>
      <c r="F107" s="49"/>
      <c r="G107" s="18"/>
    </row>
    <row r="108" spans="2:8" ht="16" x14ac:dyDescent="0.35">
      <c r="C108" s="313"/>
      <c r="D108" s="313"/>
      <c r="E108" s="313"/>
      <c r="F108" s="18"/>
      <c r="G108" s="18"/>
    </row>
    <row r="109" spans="2:8" ht="16" x14ac:dyDescent="0.35">
      <c r="C109" s="313"/>
      <c r="D109" s="313"/>
      <c r="E109" s="313"/>
      <c r="F109" s="18"/>
      <c r="G109" s="18"/>
    </row>
    <row r="110" spans="2:8" ht="16" x14ac:dyDescent="0.35">
      <c r="C110" s="18"/>
      <c r="D110" s="18"/>
      <c r="E110" s="18"/>
      <c r="F110" s="18"/>
      <c r="G110" s="18"/>
    </row>
    <row r="111" spans="2:8" ht="16" x14ac:dyDescent="0.35"/>
    <row r="112" spans="2:8"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sheetData>
  <sheetProtection selectLockedCells="1"/>
  <dataConsolidate/>
  <mergeCells count="16">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29" yWindow="583" count="10">
    <dataValidation allowBlank="1" showInputMessage="1" showErrorMessage="1" promptTitle="URL" prompt="Veuillez insérer l'URL directe vers le document de référence" sqref="G37:G40" xr:uid="{E079451B-F0E4-4AD3-9941-BD41CD0AABAD}"/>
    <dataValidation type="whole" allowBlank="1" showInputMessage="1" showErrorMessage="1" errorTitle="Veuillez ne pas remplir" error="Veuillez ne pas remplir manuellement ces celulles" sqref="E59:E62" xr:uid="{BEBC058E-8F61-4C4D-B11D-46041E0B391F}">
      <formula1>10000</formula1>
      <formula2>50000</formula2>
    </dataValidation>
    <dataValidation type="decimal" allowBlank="1" showInputMessage="1" showErrorMessage="1" errorTitle="Veuillez ne pas modifier" sqref="E8:G8" xr:uid="{7976E308-631D-47E9-AC6A-05B221BD22C0}">
      <formula1>10000</formula1>
      <formula2>50000</formula2>
    </dataValidation>
    <dataValidation type="decimal" allowBlank="1" showInputMessage="1" showErrorMessage="1" errorTitle="Veuillez ne pas modifier" error="Veuillez ne pas modifier ces cellules" sqref="C8:D8 C73:E74 F73:G75" xr:uid="{D64B9237-40BB-4A17-AE35-69869BD025B3}">
      <formula1>10000</formula1>
      <formula2>50000</formula2>
    </dataValidation>
    <dataValidation type="textLength" allowBlank="1" showInputMessage="1" showErrorMessage="1" errorTitle="Veuillez ne pas modifier" error="Veuillez ne pas modifier ces cellules" sqref="C66:C67 F15 D18:G19 D15" xr:uid="{AD85E4FE-6EDB-40B6-992E-49A3C54868FD}">
      <formula1>10000</formula1>
      <formula2>50000</formula2>
    </dataValidation>
    <dataValidation type="whole" allowBlank="1" showInputMessage="1" showErrorMessage="1" errorTitle="Veuillez ne pas modifier" error="Veuillez ne pas modifier ces cellules" sqref="G27 G15 E15 C53:C65 C50:C51 G59:G62 C47 C15 C17:C37 C39:C45" xr:uid="{D9F471FE-21F1-4AB1-B7D7-A0A504272613}">
      <formula1>10000</formula1>
      <formula2>50000</formula2>
    </dataValidation>
    <dataValidation type="whole" allowBlank="1" showInputMessage="1" showErrorMessage="1" errorTitle="Veuillez ne pas modifier" error="Veuillez ne pas modifier ces cellules" sqref="C69:G72" xr:uid="{EF7F0EE1-6880-4244-A51B-FE07CEDFFB27}">
      <formula1>444</formula1>
      <formula2>445</formula2>
    </dataValidation>
    <dataValidation allowBlank="1" showInputMessage="1" showErrorMessage="1" errorTitle="Veuillez ne pas modifier" error="Veuillez ne pas modifier ces cellules" sqref="C52 C48:C49 C75:E75" xr:uid="{38E40CE9-FEFE-4F50-A54C-6DD0C626715E}"/>
    <dataValidation type="whole" allowBlank="1" showInputMessage="1" showErrorMessage="1" errorTitle="Veuillez ne pas modifier" error="Veuillez ne pas modifier ces cellules" sqref="C46" xr:uid="{31FC86A6-12C9-412D-92CF-30E961EB243C}">
      <formula1>4</formula1>
      <formula2>5</formula2>
    </dataValidation>
    <dataValidation type="whole" showInputMessage="1" showErrorMessage="1" sqref="E41:E42 E27" xr:uid="{888FA659-E08F-4AD6-B51D-A616709BB654}">
      <formula1>999999</formula1>
      <formula2>99999999</formula2>
    </dataValidation>
  </dataValidations>
  <hyperlinks>
    <hyperlink ref="C13" r:id="rId1" display="Si vous avez des questions, veuillez contacter  data@eiti.org" xr:uid="{00000000-0004-0000-0100-000012000000}"/>
    <hyperlink ref="C72:G72" r:id="rId2" display="Give us your feedback or report a conflict in the data! Write to us at  data@eiti.org" xr:uid="{2B1627D8-621C-4FBE-A497-9AFE969943B5}"/>
    <hyperlink ref="G72" r:id="rId3" display="Give us your feedback or report a conflict in the data! Write to us at  data@eiti.org" xr:uid="{6C5FFEFE-FC9C-4AD7-BE65-B9958593063A}"/>
    <hyperlink ref="E72:F72" r:id="rId4" display="Give us your feedback or report a conflict in the data! Write to us at  data@eiti.org" xr:uid="{DBEA8569-8C48-4726-9E9D-319FA97863C5}"/>
    <hyperlink ref="F72" r:id="rId5" display="Give us your feedback or report a conflict in the data! Write to us at  data@eiti.org" xr:uid="{C68DE811-3A82-40E8-AC61-102006E6BA24}"/>
    <hyperlink ref="C69:G69" r:id="rId6" display="Pour plus d’information sur l’ITIE, visitez notre site Internet  https://eiti.org" xr:uid="{128818C6-AB59-4A22-B089-A45A75B06974}"/>
    <hyperlink ref="C70:G70" r:id="rId7" display="Vous voulez en savoir plus sur votre pays ? Vérifiez si votre pays met en œuvre la Norme ITIE en visitant https://eiti.org/countries" xr:uid="{C216B62F-D79D-487C-8AFE-79B07BB1494C}"/>
    <hyperlink ref="C71:G71" r:id="rId8" display="Pour la version la plus récente des modèles de données résumées, consultez https://eiti.org/fr/document/modele-donnees-resumees-itie" xr:uid="{E59D7407-02BD-47A3-AA82-3DC5546201E2}"/>
    <hyperlink ref="C50" r:id="rId9" xr:uid="{00000000-0004-0000-0100-00000C000000}"/>
    <hyperlink ref="C53" r:id="rId10" location="r4-7" xr:uid="{00000000-0004-0000-0100-000011000000}"/>
    <hyperlink ref="C38" r:id="rId11" location="r7-2" xr:uid="{00000000-0004-0000-0100-000013000000}"/>
    <hyperlink ref="E52" r:id="rId12" xr:uid="{368EDCEF-0CF1-417B-A127-81096423EBF0}"/>
    <hyperlink ref="E31" r:id="rId13" xr:uid="{7F7C398B-DEF6-4A85-BB1D-C6287F3E7E4B}"/>
    <hyperlink ref="E40" r:id="rId14" xr:uid="{BE880805-0FF5-41D6-BB18-945B9D31752A}"/>
    <hyperlink ref="E66" r:id="rId15" xr:uid="{A76EF65F-DB3C-402B-B19F-00895898D9B3}"/>
  </hyperlinks>
  <pageMargins left="0.25" right="0.25" top="0.75" bottom="0.75" header="0.3" footer="0.3"/>
  <pageSetup paperSize="8" fitToHeight="0" orientation="landscape" horizontalDpi="2400" verticalDpi="2400"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47"/>
  <sheetViews>
    <sheetView showGridLines="0" topLeftCell="A211" zoomScale="55" zoomScaleNormal="55" workbookViewId="0">
      <selection activeCell="H136" sqref="H136"/>
    </sheetView>
  </sheetViews>
  <sheetFormatPr baseColWidth="10" defaultColWidth="4" defaultRowHeight="24" customHeight="1" x14ac:dyDescent="0.35"/>
  <cols>
    <col min="1" max="1" width="4" style="17"/>
    <col min="2" max="2" width="56.54296875" style="17" customWidth="1"/>
    <col min="3" max="3" width="4" style="17"/>
    <col min="4" max="4" width="57.453125" style="17" customWidth="1"/>
    <col min="5" max="5" width="4" style="17"/>
    <col min="6" max="6" width="50.54296875" style="17" customWidth="1"/>
    <col min="7" max="7" width="4" style="17"/>
    <col min="8" max="8" width="53.81640625" style="17" customWidth="1"/>
    <col min="9" max="15" width="4" style="17"/>
    <col min="16" max="16" width="42" style="17" bestFit="1" customWidth="1"/>
    <col min="17" max="16384" width="4" style="17"/>
  </cols>
  <sheetData>
    <row r="1" spans="1:9" ht="15.75" hidden="1" customHeight="1" x14ac:dyDescent="0.35"/>
    <row r="2" spans="1:9" ht="16" hidden="1" x14ac:dyDescent="0.35">
      <c r="B2" s="18"/>
      <c r="D2" s="18"/>
      <c r="F2" s="18"/>
    </row>
    <row r="3" spans="1:9" ht="16" hidden="1" x14ac:dyDescent="0.35">
      <c r="A3" s="18"/>
      <c r="B3" s="18"/>
      <c r="D3" s="18"/>
      <c r="F3" s="18"/>
      <c r="H3" s="19" t="s">
        <v>2168</v>
      </c>
      <c r="I3" s="18"/>
    </row>
    <row r="4" spans="1:9" ht="16" hidden="1" x14ac:dyDescent="0.35">
      <c r="A4" s="18"/>
      <c r="B4" s="18"/>
      <c r="D4" s="18"/>
      <c r="F4" s="18"/>
      <c r="H4" s="19">
        <f>Introduction!G4</f>
        <v>44412</v>
      </c>
      <c r="I4" s="18"/>
    </row>
    <row r="5" spans="1:9" ht="16" hidden="1" x14ac:dyDescent="0.35">
      <c r="A5" s="18"/>
      <c r="I5" s="18"/>
    </row>
    <row r="6" spans="1:9" ht="16" hidden="1" x14ac:dyDescent="0.35">
      <c r="A6" s="18"/>
      <c r="I6" s="18"/>
    </row>
    <row r="7" spans="1:9" ht="16" x14ac:dyDescent="0.35">
      <c r="A7" s="18"/>
      <c r="I7" s="18"/>
    </row>
    <row r="8" spans="1:9" ht="16" x14ac:dyDescent="0.35">
      <c r="A8" s="18"/>
      <c r="B8" s="151" t="s">
        <v>2216</v>
      </c>
      <c r="C8" s="83"/>
      <c r="D8" s="83"/>
      <c r="E8" s="83"/>
      <c r="F8" s="83"/>
      <c r="G8" s="83"/>
      <c r="H8" s="83"/>
      <c r="I8" s="18"/>
    </row>
    <row r="9" spans="1:9" ht="20" x14ac:dyDescent="0.35">
      <c r="A9" s="18"/>
      <c r="B9" s="82" t="s">
        <v>2169</v>
      </c>
      <c r="C9" s="83"/>
      <c r="D9" s="83"/>
      <c r="E9" s="83"/>
      <c r="F9" s="82"/>
      <c r="G9" s="83"/>
      <c r="H9" s="83"/>
      <c r="I9" s="18"/>
    </row>
    <row r="10" spans="1:9" ht="17.149999999999999" customHeight="1" x14ac:dyDescent="0.35">
      <c r="A10" s="18"/>
      <c r="B10" s="312" t="s">
        <v>2065</v>
      </c>
      <c r="C10" s="312"/>
      <c r="D10" s="312"/>
      <c r="E10" s="312"/>
      <c r="F10" s="312"/>
      <c r="G10" s="312"/>
      <c r="H10" s="312"/>
      <c r="I10" s="18"/>
    </row>
    <row r="11" spans="1:9" ht="52" customHeight="1" x14ac:dyDescent="0.35">
      <c r="A11" s="18"/>
      <c r="B11" s="311" t="s">
        <v>2217</v>
      </c>
      <c r="C11" s="311"/>
      <c r="D11" s="311"/>
      <c r="E11" s="311"/>
      <c r="F11" s="312"/>
      <c r="G11" s="312"/>
      <c r="H11" s="312"/>
      <c r="I11" s="18"/>
    </row>
    <row r="12" spans="1:9" ht="36.65" customHeight="1" x14ac:dyDescent="0.35">
      <c r="A12" s="18"/>
      <c r="B12" s="311" t="s">
        <v>2218</v>
      </c>
      <c r="C12" s="311"/>
      <c r="D12" s="311"/>
      <c r="E12" s="311"/>
      <c r="F12" s="312"/>
      <c r="G12" s="312"/>
      <c r="H12" s="312"/>
      <c r="I12" s="18"/>
    </row>
    <row r="13" spans="1:9" ht="39" customHeight="1" x14ac:dyDescent="0.35">
      <c r="A13" s="18"/>
      <c r="B13" s="311" t="s">
        <v>2219</v>
      </c>
      <c r="C13" s="311"/>
      <c r="D13" s="311"/>
      <c r="E13" s="311"/>
      <c r="F13" s="312"/>
      <c r="G13" s="312"/>
      <c r="H13" s="312"/>
      <c r="I13" s="18"/>
    </row>
    <row r="14" spans="1:9" ht="17.149999999999999" customHeight="1" x14ac:dyDescent="0.35">
      <c r="A14" s="18"/>
      <c r="B14" s="311" t="s">
        <v>2220</v>
      </c>
      <c r="C14" s="311"/>
      <c r="D14" s="311"/>
      <c r="E14" s="311"/>
      <c r="F14" s="312"/>
      <c r="G14" s="312"/>
      <c r="H14" s="312"/>
      <c r="I14" s="18"/>
    </row>
    <row r="15" spans="1:9" ht="15" customHeight="1" x14ac:dyDescent="0.4">
      <c r="A15" s="18"/>
      <c r="B15" s="317" t="s">
        <v>2221</v>
      </c>
      <c r="C15" s="318"/>
      <c r="D15" s="318"/>
      <c r="E15" s="318"/>
      <c r="F15" s="318"/>
      <c r="G15" s="318"/>
      <c r="H15" s="318"/>
      <c r="I15" s="18"/>
    </row>
    <row r="16" spans="1:9" ht="15" customHeight="1" x14ac:dyDescent="0.4">
      <c r="A16" s="18"/>
      <c r="E16" s="86"/>
      <c r="F16" s="86"/>
      <c r="G16" s="86"/>
      <c r="H16" s="86"/>
      <c r="I16" s="18"/>
    </row>
    <row r="17" spans="1:9" ht="39" customHeight="1" x14ac:dyDescent="0.35">
      <c r="A17" s="18"/>
      <c r="B17" s="249" t="s">
        <v>2357</v>
      </c>
      <c r="D17" s="152" t="s">
        <v>2066</v>
      </c>
      <c r="F17" s="153" t="s">
        <v>2222</v>
      </c>
      <c r="G17" s="64"/>
      <c r="H17" s="64"/>
      <c r="I17" s="18"/>
    </row>
    <row r="18" spans="1:9" ht="16" x14ac:dyDescent="0.35">
      <c r="A18" s="18"/>
      <c r="I18" s="18"/>
    </row>
    <row r="19" spans="1:9" ht="22.5" x14ac:dyDescent="0.35">
      <c r="A19" s="18"/>
      <c r="B19" s="154" t="s">
        <v>2223</v>
      </c>
      <c r="C19" s="18"/>
      <c r="D19" s="155"/>
      <c r="E19" s="18"/>
      <c r="F19" s="155"/>
      <c r="G19" s="18"/>
      <c r="H19" s="18"/>
      <c r="I19" s="18"/>
    </row>
    <row r="20" spans="1:9" ht="16" x14ac:dyDescent="0.35">
      <c r="A20" s="18"/>
      <c r="B20" s="66" t="s">
        <v>2224</v>
      </c>
      <c r="C20" s="18"/>
      <c r="D20" s="66"/>
      <c r="E20" s="18"/>
      <c r="F20" s="66"/>
      <c r="G20" s="18"/>
      <c r="H20" s="18"/>
      <c r="I20" s="18"/>
    </row>
    <row r="21" spans="1:9" ht="16" x14ac:dyDescent="0.35">
      <c r="A21" s="18"/>
      <c r="B21" s="68"/>
      <c r="C21" s="18"/>
      <c r="D21" s="156"/>
      <c r="E21" s="18"/>
      <c r="F21" s="156"/>
      <c r="G21" s="18"/>
      <c r="H21" s="18"/>
      <c r="I21" s="18"/>
    </row>
    <row r="22" spans="1:9" ht="19" customHeight="1" x14ac:dyDescent="0.35">
      <c r="A22" s="18"/>
      <c r="B22" s="157" t="s">
        <v>2225</v>
      </c>
      <c r="C22" s="158"/>
      <c r="D22" s="157" t="s">
        <v>2226</v>
      </c>
      <c r="E22" s="158"/>
      <c r="F22" s="157" t="s">
        <v>2227</v>
      </c>
      <c r="G22" s="158"/>
      <c r="H22" s="159" t="s">
        <v>2228</v>
      </c>
      <c r="I22" s="18"/>
    </row>
    <row r="23" spans="1:9" ht="19" customHeight="1" x14ac:dyDescent="0.35">
      <c r="A23" s="18"/>
      <c r="B23" s="160" t="s">
        <v>2229</v>
      </c>
      <c r="C23" s="119"/>
      <c r="D23" s="161"/>
      <c r="E23" s="119"/>
      <c r="F23" s="161"/>
      <c r="G23" s="119"/>
      <c r="H23" s="162"/>
      <c r="I23" s="18"/>
    </row>
    <row r="24" spans="1:9" ht="16" x14ac:dyDescent="0.35">
      <c r="A24" s="18"/>
      <c r="B24" s="163" t="s">
        <v>2230</v>
      </c>
      <c r="C24" s="119"/>
      <c r="D24" s="164"/>
      <c r="E24" s="119"/>
      <c r="F24" s="164"/>
      <c r="G24" s="119"/>
      <c r="H24" s="165"/>
      <c r="I24" s="18"/>
    </row>
    <row r="25" spans="1:9" ht="42" x14ac:dyDescent="0.35">
      <c r="A25" s="18"/>
      <c r="B25" s="166" t="s">
        <v>2231</v>
      </c>
      <c r="C25" s="119"/>
      <c r="D25" s="250" t="s">
        <v>2534</v>
      </c>
      <c r="E25" s="119"/>
      <c r="F25" s="250" t="s">
        <v>2535</v>
      </c>
      <c r="G25" s="119"/>
      <c r="H25" s="165"/>
      <c r="I25" s="18"/>
    </row>
    <row r="26" spans="1:9" ht="28" x14ac:dyDescent="0.35">
      <c r="A26" s="18"/>
      <c r="B26" s="166" t="s">
        <v>2232</v>
      </c>
      <c r="C26" s="119"/>
      <c r="D26" s="250" t="s">
        <v>1490</v>
      </c>
      <c r="E26" s="119"/>
      <c r="F26" s="250" t="s">
        <v>2536</v>
      </c>
      <c r="G26" s="119"/>
      <c r="H26" s="165"/>
      <c r="I26" s="18"/>
    </row>
    <row r="27" spans="1:9" ht="28" x14ac:dyDescent="0.35">
      <c r="A27" s="18"/>
      <c r="B27" s="166" t="s">
        <v>2508</v>
      </c>
      <c r="C27" s="119"/>
      <c r="D27" s="250" t="s">
        <v>1490</v>
      </c>
      <c r="E27" s="119"/>
      <c r="F27" s="250" t="s">
        <v>2537</v>
      </c>
      <c r="G27" s="119"/>
      <c r="H27" s="165"/>
      <c r="I27" s="18"/>
    </row>
    <row r="28" spans="1:9" ht="28" x14ac:dyDescent="0.35">
      <c r="A28" s="18"/>
      <c r="B28" s="167" t="s">
        <v>2233</v>
      </c>
      <c r="C28" s="119"/>
      <c r="D28" s="250" t="s">
        <v>1490</v>
      </c>
      <c r="E28" s="119"/>
      <c r="F28" s="250" t="s">
        <v>2538</v>
      </c>
      <c r="G28" s="119"/>
      <c r="H28" s="168"/>
      <c r="I28" s="18"/>
    </row>
    <row r="29" spans="1:9" ht="15" customHeight="1" x14ac:dyDescent="0.35">
      <c r="A29" s="18"/>
      <c r="B29" s="169"/>
      <c r="C29" s="119"/>
      <c r="D29" s="170"/>
      <c r="E29" s="119"/>
      <c r="F29" s="170"/>
      <c r="G29" s="119"/>
      <c r="H29" s="119"/>
      <c r="I29" s="18"/>
    </row>
    <row r="30" spans="1:9" ht="16" x14ac:dyDescent="0.35">
      <c r="A30" s="18"/>
      <c r="B30" s="160" t="s">
        <v>2234</v>
      </c>
      <c r="C30" s="119"/>
      <c r="D30" s="161"/>
      <c r="E30" s="119"/>
      <c r="F30" s="161"/>
      <c r="G30" s="119"/>
      <c r="H30" s="162"/>
      <c r="I30" s="18"/>
    </row>
    <row r="31" spans="1:9" ht="16" x14ac:dyDescent="0.35">
      <c r="A31" s="18"/>
      <c r="B31" s="163" t="s">
        <v>2230</v>
      </c>
      <c r="C31" s="119"/>
      <c r="D31" s="164"/>
      <c r="E31" s="119"/>
      <c r="F31" s="164"/>
      <c r="G31" s="119"/>
      <c r="H31" s="165"/>
      <c r="I31" s="18"/>
    </row>
    <row r="32" spans="1:9" ht="28" x14ac:dyDescent="0.35">
      <c r="A32" s="18"/>
      <c r="B32" s="166" t="s">
        <v>2235</v>
      </c>
      <c r="C32" s="119"/>
      <c r="D32" s="250" t="s">
        <v>1490</v>
      </c>
      <c r="E32" s="119"/>
      <c r="F32" s="250" t="s">
        <v>2540</v>
      </c>
      <c r="G32" s="119"/>
      <c r="H32" s="165"/>
      <c r="I32" s="18"/>
    </row>
    <row r="33" spans="1:9" ht="28" x14ac:dyDescent="0.35">
      <c r="A33" s="171"/>
      <c r="B33" s="172" t="s">
        <v>2236</v>
      </c>
      <c r="C33" s="173"/>
      <c r="D33" s="250" t="s">
        <v>1490</v>
      </c>
      <c r="E33" s="119"/>
      <c r="F33" s="250" t="s">
        <v>2539</v>
      </c>
      <c r="G33" s="119"/>
      <c r="H33" s="165"/>
      <c r="I33" s="18"/>
    </row>
    <row r="34" spans="1:9" ht="28" x14ac:dyDescent="0.35">
      <c r="A34" s="18"/>
      <c r="B34" s="166" t="s">
        <v>2237</v>
      </c>
      <c r="C34" s="119"/>
      <c r="D34" s="250" t="s">
        <v>1490</v>
      </c>
      <c r="E34" s="119"/>
      <c r="F34" s="250" t="s">
        <v>2541</v>
      </c>
      <c r="G34" s="119"/>
      <c r="H34" s="165"/>
      <c r="I34" s="18"/>
    </row>
    <row r="35" spans="1:9" ht="28" x14ac:dyDescent="0.35">
      <c r="A35" s="18"/>
      <c r="B35" s="174" t="s">
        <v>2236</v>
      </c>
      <c r="C35" s="173"/>
      <c r="D35" s="250" t="s">
        <v>1490</v>
      </c>
      <c r="E35" s="119"/>
      <c r="F35" s="250" t="s">
        <v>2541</v>
      </c>
      <c r="G35" s="119"/>
      <c r="H35" s="165"/>
      <c r="I35" s="18"/>
    </row>
    <row r="36" spans="1:9" ht="28" x14ac:dyDescent="0.35">
      <c r="A36" s="18"/>
      <c r="B36" s="166" t="s">
        <v>2238</v>
      </c>
      <c r="C36" s="119"/>
      <c r="D36" s="250" t="s">
        <v>1490</v>
      </c>
      <c r="E36" s="119"/>
      <c r="F36" s="250" t="s">
        <v>2542</v>
      </c>
      <c r="G36" s="119"/>
      <c r="H36" s="165"/>
      <c r="I36" s="18"/>
    </row>
    <row r="37" spans="1:9" ht="28" x14ac:dyDescent="0.35">
      <c r="A37" s="18"/>
      <c r="B37" s="175" t="s">
        <v>2239</v>
      </c>
      <c r="C37" s="173"/>
      <c r="D37" s="250">
        <f>2+52</f>
        <v>54</v>
      </c>
      <c r="E37" s="119"/>
      <c r="F37" s="250" t="s">
        <v>2543</v>
      </c>
      <c r="G37" s="119"/>
      <c r="H37" s="165"/>
      <c r="I37" s="18"/>
    </row>
    <row r="38" spans="1:9" ht="16" x14ac:dyDescent="0.35">
      <c r="A38" s="18"/>
      <c r="B38" s="176"/>
      <c r="C38" s="119"/>
      <c r="D38" s="170"/>
      <c r="E38" s="119"/>
      <c r="F38" s="170"/>
      <c r="G38" s="119"/>
      <c r="H38" s="177"/>
      <c r="I38" s="18"/>
    </row>
    <row r="39" spans="1:9" ht="16" x14ac:dyDescent="0.35">
      <c r="A39" s="18"/>
      <c r="B39" s="160" t="s">
        <v>2240</v>
      </c>
      <c r="C39" s="119"/>
      <c r="D39" s="178"/>
      <c r="E39" s="119"/>
      <c r="F39" s="178"/>
      <c r="G39" s="119"/>
      <c r="H39" s="162"/>
      <c r="I39" s="18"/>
    </row>
    <row r="40" spans="1:9" ht="16" x14ac:dyDescent="0.35">
      <c r="A40" s="18"/>
      <c r="B40" s="163" t="s">
        <v>2241</v>
      </c>
      <c r="C40" s="119"/>
      <c r="D40" s="250" t="s">
        <v>2534</v>
      </c>
      <c r="E40" s="119"/>
      <c r="F40" s="345" t="s">
        <v>2544</v>
      </c>
      <c r="G40" s="119"/>
      <c r="H40" s="165"/>
      <c r="I40" s="18"/>
    </row>
    <row r="41" spans="1:9" ht="16" x14ac:dyDescent="0.35">
      <c r="A41" s="18"/>
      <c r="B41" s="163" t="s">
        <v>2242</v>
      </c>
      <c r="C41" s="119"/>
      <c r="D41" s="250" t="s">
        <v>2534</v>
      </c>
      <c r="E41" s="119"/>
      <c r="F41" s="345" t="s">
        <v>2545</v>
      </c>
      <c r="G41" s="119"/>
      <c r="H41" s="165"/>
      <c r="I41" s="18"/>
    </row>
    <row r="42" spans="1:9" ht="28" x14ac:dyDescent="0.35">
      <c r="A42" s="18"/>
      <c r="B42" s="179" t="s">
        <v>2243</v>
      </c>
      <c r="C42" s="119"/>
      <c r="D42" s="250" t="s">
        <v>1497</v>
      </c>
      <c r="E42" s="119"/>
      <c r="F42" s="250" t="str">
        <f>IF(D42=Listes!$K$4,"&lt; Indiquez l'URL de la source &gt;",IF(D42=Listes!$K$5,"&lt; Référence de la section dans le Rapport ITIE ou URL&gt;",IF(D42=Listes!$K$6,"&lt; Référence de la non-applicabilité &gt;","")))</f>
        <v>&lt; Référence de la non-applicabilité &gt;</v>
      </c>
      <c r="G42" s="119"/>
      <c r="H42" s="168"/>
      <c r="I42" s="18"/>
    </row>
    <row r="43" spans="1:9" ht="16" x14ac:dyDescent="0.35">
      <c r="A43" s="18"/>
      <c r="B43" s="169"/>
      <c r="C43" s="119"/>
      <c r="D43" s="170"/>
      <c r="E43" s="119"/>
      <c r="F43" s="170"/>
      <c r="G43" s="119"/>
      <c r="H43" s="119"/>
      <c r="I43" s="18"/>
    </row>
    <row r="44" spans="1:9" ht="16" x14ac:dyDescent="0.35">
      <c r="A44" s="18"/>
      <c r="B44" s="160" t="s">
        <v>2244</v>
      </c>
      <c r="C44" s="119"/>
      <c r="D44" s="178"/>
      <c r="E44" s="119"/>
      <c r="F44" s="178"/>
      <c r="G44" s="119"/>
      <c r="H44" s="162"/>
      <c r="I44" s="18"/>
    </row>
    <row r="45" spans="1:9" ht="70" customHeight="1" x14ac:dyDescent="0.35">
      <c r="A45" s="18"/>
      <c r="B45" s="163" t="s">
        <v>2245</v>
      </c>
      <c r="C45" s="119"/>
      <c r="D45" s="250" t="s">
        <v>1490</v>
      </c>
      <c r="E45" s="119"/>
      <c r="F45" s="250" t="s">
        <v>2546</v>
      </c>
      <c r="G45" s="119"/>
      <c r="H45" s="346" t="s">
        <v>2550</v>
      </c>
      <c r="I45" s="18"/>
    </row>
    <row r="46" spans="1:9" ht="16" x14ac:dyDescent="0.35">
      <c r="A46" s="18"/>
      <c r="B46" s="166" t="s">
        <v>2246</v>
      </c>
      <c r="C46" s="119"/>
      <c r="D46" s="250" t="s">
        <v>1503</v>
      </c>
      <c r="E46" s="119"/>
      <c r="F46" s="250" t="s">
        <v>2549</v>
      </c>
      <c r="G46" s="119"/>
      <c r="H46" s="346"/>
      <c r="I46" s="18"/>
    </row>
    <row r="47" spans="1:9" ht="16" x14ac:dyDescent="0.35">
      <c r="A47" s="18"/>
      <c r="B47" s="163" t="s">
        <v>2247</v>
      </c>
      <c r="C47" s="119"/>
      <c r="D47" s="250" t="s">
        <v>1503</v>
      </c>
      <c r="E47" s="119"/>
      <c r="F47" s="345" t="s">
        <v>2547</v>
      </c>
      <c r="G47" s="119"/>
      <c r="H47" s="346"/>
      <c r="I47" s="18"/>
    </row>
    <row r="48" spans="1:9" ht="28" x14ac:dyDescent="0.35">
      <c r="A48" s="18"/>
      <c r="B48" s="163" t="s">
        <v>2248</v>
      </c>
      <c r="C48" s="119"/>
      <c r="D48" s="250" t="s">
        <v>1503</v>
      </c>
      <c r="E48" s="119"/>
      <c r="F48" s="345" t="s">
        <v>2548</v>
      </c>
      <c r="G48" s="119"/>
      <c r="H48" s="346"/>
      <c r="I48" s="18"/>
    </row>
    <row r="49" spans="1:9" ht="28" x14ac:dyDescent="0.35">
      <c r="A49" s="18"/>
      <c r="B49" s="179" t="s">
        <v>2249</v>
      </c>
      <c r="C49" s="119"/>
      <c r="D49" s="250" t="s">
        <v>1497</v>
      </c>
      <c r="E49" s="119"/>
      <c r="F49" s="250" t="str">
        <f>IF(D49=Listes!$K$4,"&lt; Indiquez l'URL de la source &gt;",IF(D49=Listes!$K$5,"&lt; Référence de la section dans le Rapport ITIE ou URL&gt;",IF(D49=Listes!$K$6,"&lt; Référence de la non-applicabilité &gt;","")))</f>
        <v>&lt; Référence de la non-applicabilité &gt;</v>
      </c>
      <c r="G49" s="119"/>
      <c r="H49" s="168"/>
      <c r="I49" s="18"/>
    </row>
    <row r="50" spans="1:9" ht="16" x14ac:dyDescent="0.35">
      <c r="A50" s="18"/>
      <c r="B50" s="169"/>
      <c r="C50" s="119"/>
      <c r="D50" s="170"/>
      <c r="E50" s="119"/>
      <c r="F50" s="170"/>
      <c r="G50" s="119"/>
      <c r="H50" s="119"/>
      <c r="I50" s="18"/>
    </row>
    <row r="51" spans="1:9" ht="16" x14ac:dyDescent="0.35">
      <c r="A51" s="18"/>
      <c r="B51" s="160" t="s">
        <v>2250</v>
      </c>
      <c r="C51" s="119"/>
      <c r="D51" s="180"/>
      <c r="E51" s="119"/>
      <c r="F51" s="180"/>
      <c r="G51" s="119"/>
      <c r="H51" s="162"/>
      <c r="I51" s="18"/>
    </row>
    <row r="52" spans="1:9" ht="16" x14ac:dyDescent="0.35">
      <c r="A52" s="18"/>
      <c r="B52" s="163" t="s">
        <v>2251</v>
      </c>
      <c r="C52" s="119"/>
      <c r="D52" s="250" t="s">
        <v>1490</v>
      </c>
      <c r="E52" s="119"/>
      <c r="F52" s="250" t="s">
        <v>2551</v>
      </c>
      <c r="G52" s="119"/>
      <c r="H52" s="165"/>
      <c r="I52" s="18"/>
    </row>
    <row r="53" spans="1:9" ht="16" x14ac:dyDescent="0.35">
      <c r="A53" s="18"/>
      <c r="B53" s="166" t="s">
        <v>2252</v>
      </c>
      <c r="C53" s="119"/>
      <c r="D53" s="250" t="s">
        <v>1490</v>
      </c>
      <c r="E53" s="119"/>
      <c r="F53" s="250" t="s">
        <v>2552</v>
      </c>
      <c r="G53" s="119"/>
      <c r="H53" s="165"/>
      <c r="I53" s="18"/>
    </row>
    <row r="54" spans="1:9" ht="16" x14ac:dyDescent="0.35">
      <c r="A54" s="18"/>
      <c r="B54" s="181" t="s">
        <v>2253</v>
      </c>
      <c r="C54" s="119"/>
      <c r="D54" s="251" t="str">
        <f>IF(OR(D53=Listes!$K$4),"&lt; nom du registre &gt;","")</f>
        <v/>
      </c>
      <c r="E54" s="119"/>
      <c r="F54" s="252" t="str">
        <f>IF(D54="&lt; nom du registre &gt;","&lt; Indiquez l'URL de la source &gt;",IF(D54=Listes!$K$5,"&lt; Référence de la section dans le Rapport ITIE ou URL&gt;",IF(D54=Listes!$K$6,"&lt; Référence de la non-applicabilité &gt;","")))</f>
        <v/>
      </c>
      <c r="G54" s="119"/>
      <c r="H54" s="168"/>
      <c r="I54" s="18"/>
    </row>
    <row r="55" spans="1:9" ht="16" x14ac:dyDescent="0.35">
      <c r="A55" s="18"/>
      <c r="B55" s="169"/>
      <c r="C55" s="119"/>
      <c r="D55" s="170"/>
      <c r="E55" s="119"/>
      <c r="F55" s="170"/>
      <c r="G55" s="119"/>
      <c r="H55" s="119"/>
      <c r="I55" s="18"/>
    </row>
    <row r="56" spans="1:9" ht="16" x14ac:dyDescent="0.35">
      <c r="A56" s="18"/>
      <c r="B56" s="160" t="s">
        <v>2254</v>
      </c>
      <c r="C56" s="119"/>
      <c r="D56" s="180"/>
      <c r="E56" s="119"/>
      <c r="F56" s="180"/>
      <c r="G56" s="119"/>
      <c r="H56" s="162"/>
      <c r="I56" s="18"/>
    </row>
    <row r="57" spans="1:9" ht="28" x14ac:dyDescent="0.35">
      <c r="A57" s="18"/>
      <c r="B57" s="182" t="s">
        <v>2255</v>
      </c>
      <c r="C57" s="119"/>
      <c r="D57" s="250" t="s">
        <v>2534</v>
      </c>
      <c r="E57" s="119"/>
      <c r="F57" s="250" t="s">
        <v>2553</v>
      </c>
      <c r="G57" s="119"/>
      <c r="H57" s="165"/>
      <c r="I57" s="18"/>
    </row>
    <row r="58" spans="1:9" ht="42" x14ac:dyDescent="0.35">
      <c r="A58" s="18"/>
      <c r="B58" s="183" t="s">
        <v>2124</v>
      </c>
      <c r="C58" s="119"/>
      <c r="D58" s="250" t="s">
        <v>2534</v>
      </c>
      <c r="E58" s="119"/>
      <c r="F58" s="250" t="s">
        <v>2554</v>
      </c>
      <c r="G58" s="119"/>
      <c r="H58" s="165"/>
      <c r="I58" s="18"/>
    </row>
    <row r="59" spans="1:9" ht="28" x14ac:dyDescent="0.35">
      <c r="A59" s="18"/>
      <c r="B59" s="184" t="s">
        <v>2123</v>
      </c>
      <c r="C59" s="119"/>
      <c r="D59" s="252" t="s">
        <v>2534</v>
      </c>
      <c r="E59" s="119"/>
      <c r="F59" s="347" t="s">
        <v>2555</v>
      </c>
      <c r="G59" s="119"/>
      <c r="H59" s="168"/>
      <c r="I59" s="18"/>
    </row>
    <row r="60" spans="1:9" ht="16" x14ac:dyDescent="0.35">
      <c r="A60" s="18"/>
      <c r="B60" s="169"/>
      <c r="C60" s="119"/>
      <c r="D60" s="170"/>
      <c r="E60" s="119"/>
      <c r="F60" s="170"/>
      <c r="G60" s="119"/>
      <c r="H60" s="119"/>
      <c r="I60" s="18"/>
    </row>
    <row r="61" spans="1:9" ht="16" x14ac:dyDescent="0.35">
      <c r="A61" s="18"/>
      <c r="B61" s="160" t="s">
        <v>2256</v>
      </c>
      <c r="C61" s="119"/>
      <c r="D61" s="180"/>
      <c r="E61" s="119"/>
      <c r="F61" s="180"/>
      <c r="G61" s="119"/>
      <c r="H61" s="162"/>
      <c r="I61" s="18"/>
    </row>
    <row r="62" spans="1:9" ht="42" x14ac:dyDescent="0.35">
      <c r="A62" s="18"/>
      <c r="B62" s="179" t="s">
        <v>2090</v>
      </c>
      <c r="C62" s="119"/>
      <c r="D62" s="250" t="s">
        <v>1490</v>
      </c>
      <c r="E62" s="119"/>
      <c r="F62" s="250" t="s">
        <v>2556</v>
      </c>
      <c r="G62" s="119"/>
      <c r="H62" s="168"/>
      <c r="I62" s="18"/>
    </row>
    <row r="63" spans="1:9" ht="16" x14ac:dyDescent="0.35">
      <c r="A63" s="18"/>
      <c r="B63" s="169"/>
      <c r="C63" s="119"/>
      <c r="D63" s="170"/>
      <c r="E63" s="119"/>
      <c r="F63" s="170"/>
      <c r="G63" s="119"/>
      <c r="H63" s="119"/>
      <c r="I63" s="18"/>
    </row>
    <row r="64" spans="1:9" ht="16" x14ac:dyDescent="0.35">
      <c r="A64" s="18"/>
      <c r="B64" s="160" t="s">
        <v>2257</v>
      </c>
      <c r="C64" s="119"/>
      <c r="D64" s="180"/>
      <c r="E64" s="119"/>
      <c r="F64" s="180"/>
      <c r="G64" s="119"/>
      <c r="H64" s="162"/>
      <c r="I64" s="18"/>
    </row>
    <row r="65" spans="1:9" ht="16" x14ac:dyDescent="0.35">
      <c r="A65" s="18"/>
      <c r="B65" s="271" t="s">
        <v>2511</v>
      </c>
      <c r="C65" s="119"/>
      <c r="D65" s="270"/>
      <c r="E65" s="119"/>
      <c r="F65" s="270"/>
      <c r="G65" s="119"/>
      <c r="H65" s="165"/>
      <c r="I65" s="18"/>
    </row>
    <row r="66" spans="1:9" ht="16" x14ac:dyDescent="0.35">
      <c r="A66" s="18"/>
      <c r="B66" s="182" t="s">
        <v>2258</v>
      </c>
      <c r="C66" s="119"/>
      <c r="D66" s="250" t="s">
        <v>1490</v>
      </c>
      <c r="E66" s="119"/>
      <c r="F66" s="348" t="s">
        <v>2557</v>
      </c>
      <c r="G66" s="119"/>
      <c r="H66" s="165"/>
      <c r="I66" s="18"/>
    </row>
    <row r="67" spans="1:9" ht="16" x14ac:dyDescent="0.35">
      <c r="A67" s="18"/>
      <c r="B67" s="182" t="s">
        <v>2259</v>
      </c>
      <c r="C67" s="119"/>
      <c r="D67" s="250" t="s">
        <v>1490</v>
      </c>
      <c r="E67" s="119"/>
      <c r="F67" s="348" t="s">
        <v>2557</v>
      </c>
      <c r="G67" s="119"/>
      <c r="H67" s="165"/>
      <c r="I67" s="18"/>
    </row>
    <row r="68" spans="1:9" ht="16" x14ac:dyDescent="0.35">
      <c r="A68" s="18"/>
      <c r="B68" s="269" t="s">
        <v>2469</v>
      </c>
      <c r="C68" s="119"/>
      <c r="D68" s="250">
        <v>25132625</v>
      </c>
      <c r="E68" s="119"/>
      <c r="F68" s="250" t="s">
        <v>2558</v>
      </c>
      <c r="G68" s="119"/>
      <c r="H68" s="165"/>
      <c r="I68" s="18"/>
    </row>
    <row r="69" spans="1:9" ht="16" x14ac:dyDescent="0.35">
      <c r="A69" s="18"/>
      <c r="B69" s="183" t="s">
        <v>2559</v>
      </c>
      <c r="C69" s="119"/>
      <c r="D69" s="250">
        <v>1745.4829999999999</v>
      </c>
      <c r="E69" s="119"/>
      <c r="F69" s="250" t="s">
        <v>2560</v>
      </c>
      <c r="G69" s="119"/>
      <c r="H69" s="165" t="s">
        <v>2803</v>
      </c>
      <c r="I69" s="18"/>
    </row>
    <row r="70" spans="1:9" ht="16" x14ac:dyDescent="0.35">
      <c r="A70" s="18"/>
      <c r="B70" s="269" t="s">
        <v>2433</v>
      </c>
      <c r="C70" s="119"/>
      <c r="D70" s="250">
        <v>51678799</v>
      </c>
      <c r="E70" s="119"/>
      <c r="F70" s="250" t="s">
        <v>2561</v>
      </c>
      <c r="G70" s="119"/>
      <c r="H70" s="165"/>
      <c r="I70" s="18"/>
    </row>
    <row r="71" spans="1:9" ht="16" x14ac:dyDescent="0.35">
      <c r="A71" s="18"/>
      <c r="B71" s="183" t="s">
        <v>2562</v>
      </c>
      <c r="C71" s="119"/>
      <c r="D71" s="250">
        <v>236.99700000000001</v>
      </c>
      <c r="E71" s="119"/>
      <c r="F71" s="250" t="s">
        <v>2560</v>
      </c>
      <c r="G71" s="119"/>
      <c r="H71" s="165" t="s">
        <v>2803</v>
      </c>
      <c r="I71" s="18"/>
    </row>
    <row r="72" spans="1:9" ht="16" x14ac:dyDescent="0.35">
      <c r="A72" s="18"/>
      <c r="B72" s="269" t="s">
        <v>2563</v>
      </c>
      <c r="C72" s="119"/>
      <c r="D72" s="250">
        <v>15900</v>
      </c>
      <c r="E72" s="119"/>
      <c r="F72" s="250" t="s">
        <v>2564</v>
      </c>
      <c r="G72" s="119"/>
      <c r="H72" s="165"/>
      <c r="I72" s="18"/>
    </row>
    <row r="73" spans="1:9" ht="16" x14ac:dyDescent="0.35">
      <c r="A73" s="18"/>
      <c r="B73" s="183" t="s">
        <v>2565</v>
      </c>
      <c r="C73" s="119"/>
      <c r="D73" s="250">
        <v>7.79</v>
      </c>
      <c r="E73" s="119"/>
      <c r="F73" s="250" t="s">
        <v>2560</v>
      </c>
      <c r="G73" s="119"/>
      <c r="H73" s="165" t="s">
        <v>2803</v>
      </c>
      <c r="I73" s="18"/>
    </row>
    <row r="74" spans="1:9" ht="16" x14ac:dyDescent="0.35">
      <c r="A74" s="18"/>
      <c r="B74" s="269" t="s">
        <v>2467</v>
      </c>
      <c r="C74" s="119"/>
      <c r="D74" s="250">
        <v>478048</v>
      </c>
      <c r="E74" s="119"/>
      <c r="F74" s="250" t="s">
        <v>2566</v>
      </c>
      <c r="G74" s="119"/>
      <c r="H74" s="165"/>
      <c r="I74" s="18"/>
    </row>
    <row r="75" spans="1:9" ht="16" x14ac:dyDescent="0.35">
      <c r="A75" s="18"/>
      <c r="B75" s="183" t="s">
        <v>2567</v>
      </c>
      <c r="C75" s="119"/>
      <c r="D75" s="250">
        <v>15853.050930172843</v>
      </c>
      <c r="E75" s="119"/>
      <c r="F75" s="250" t="s">
        <v>2568</v>
      </c>
      <c r="G75" s="119"/>
      <c r="H75" s="165" t="s">
        <v>2803</v>
      </c>
      <c r="I75" s="18"/>
    </row>
    <row r="76" spans="1:9" ht="16" x14ac:dyDescent="0.35">
      <c r="A76" s="18"/>
      <c r="B76" s="269" t="s">
        <v>2377</v>
      </c>
      <c r="C76" s="119"/>
      <c r="D76" s="250" t="s">
        <v>2569</v>
      </c>
      <c r="E76" s="119"/>
      <c r="F76" s="250" t="s">
        <v>2569</v>
      </c>
      <c r="G76" s="119"/>
      <c r="H76" s="165"/>
      <c r="I76" s="18"/>
    </row>
    <row r="77" spans="1:9" ht="16" x14ac:dyDescent="0.35">
      <c r="A77" s="18"/>
      <c r="B77" s="183" t="s">
        <v>2570</v>
      </c>
      <c r="C77" s="119"/>
      <c r="D77" s="250" t="s">
        <v>2569</v>
      </c>
      <c r="E77" s="119"/>
      <c r="F77" s="250" t="s">
        <v>2569</v>
      </c>
      <c r="G77" s="119"/>
      <c r="H77" s="165"/>
      <c r="I77" s="18"/>
    </row>
    <row r="78" spans="1:9" ht="16" x14ac:dyDescent="0.35">
      <c r="A78" s="18"/>
      <c r="B78" s="269" t="s">
        <v>2399</v>
      </c>
      <c r="C78" s="119"/>
      <c r="D78" s="250" t="s">
        <v>2569</v>
      </c>
      <c r="E78" s="119"/>
      <c r="F78" s="250" t="s">
        <v>2569</v>
      </c>
      <c r="G78" s="119"/>
      <c r="H78" s="165"/>
      <c r="I78" s="18"/>
    </row>
    <row r="79" spans="1:9" ht="16" x14ac:dyDescent="0.35">
      <c r="A79" s="18"/>
      <c r="B79" s="183" t="s">
        <v>2571</v>
      </c>
      <c r="C79" s="119"/>
      <c r="D79" s="250" t="s">
        <v>2569</v>
      </c>
      <c r="E79" s="119"/>
      <c r="F79" s="250" t="s">
        <v>2569</v>
      </c>
      <c r="G79" s="119"/>
      <c r="H79" s="165" t="s">
        <v>2110</v>
      </c>
      <c r="I79" s="18"/>
    </row>
    <row r="80" spans="1:9" ht="16" x14ac:dyDescent="0.35">
      <c r="A80" s="18"/>
      <c r="B80" s="269" t="s">
        <v>2415</v>
      </c>
      <c r="C80" s="119"/>
      <c r="D80" s="250" t="s">
        <v>2569</v>
      </c>
      <c r="E80" s="119"/>
      <c r="F80" s="250" t="s">
        <v>2569</v>
      </c>
      <c r="G80" s="119"/>
      <c r="H80" s="165"/>
      <c r="I80" s="18"/>
    </row>
    <row r="81" spans="1:9" ht="16" x14ac:dyDescent="0.35">
      <c r="A81" s="18"/>
      <c r="B81" s="183" t="s">
        <v>2572</v>
      </c>
      <c r="C81" s="119"/>
      <c r="D81" s="250" t="s">
        <v>2569</v>
      </c>
      <c r="E81" s="119"/>
      <c r="F81" s="250" t="s">
        <v>2569</v>
      </c>
      <c r="G81" s="119"/>
      <c r="H81" s="165" t="s">
        <v>2110</v>
      </c>
      <c r="I81" s="18"/>
    </row>
    <row r="82" spans="1:9" ht="16" x14ac:dyDescent="0.35">
      <c r="A82" s="18"/>
      <c r="B82" s="269" t="s">
        <v>2573</v>
      </c>
      <c r="C82" s="119"/>
      <c r="D82" s="250">
        <v>1805.3</v>
      </c>
      <c r="E82" s="119"/>
      <c r="F82" s="250" t="s">
        <v>2574</v>
      </c>
      <c r="G82" s="119"/>
      <c r="H82" s="165"/>
      <c r="I82" s="18"/>
    </row>
    <row r="83" spans="1:9" ht="16" x14ac:dyDescent="0.35">
      <c r="A83" s="18"/>
      <c r="B83" s="184" t="s">
        <v>2575</v>
      </c>
      <c r="C83" s="119"/>
      <c r="D83" s="252">
        <v>356.4292010592136</v>
      </c>
      <c r="E83" s="119"/>
      <c r="F83" s="250" t="s">
        <v>2568</v>
      </c>
      <c r="G83" s="119"/>
      <c r="H83" s="165" t="s">
        <v>2803</v>
      </c>
      <c r="I83" s="18"/>
    </row>
    <row r="84" spans="1:9" ht="16" x14ac:dyDescent="0.35">
      <c r="A84" s="18"/>
      <c r="B84" s="269" t="s">
        <v>2576</v>
      </c>
      <c r="C84" s="119"/>
      <c r="D84" s="250">
        <v>6339</v>
      </c>
      <c r="E84" s="119"/>
      <c r="F84" s="250" t="s">
        <v>2115</v>
      </c>
      <c r="G84" s="119"/>
      <c r="H84" s="165"/>
      <c r="I84" s="18"/>
    </row>
    <row r="85" spans="1:9" ht="16" x14ac:dyDescent="0.35">
      <c r="A85" s="18"/>
      <c r="B85" s="184" t="s">
        <v>2577</v>
      </c>
      <c r="C85" s="119"/>
      <c r="D85" s="252">
        <v>1.1364721055700131</v>
      </c>
      <c r="E85" s="119"/>
      <c r="F85" s="250" t="s">
        <v>2568</v>
      </c>
      <c r="G85" s="119"/>
      <c r="H85" s="165" t="s">
        <v>2803</v>
      </c>
      <c r="I85" s="18"/>
    </row>
    <row r="86" spans="1:9" ht="16" x14ac:dyDescent="0.35">
      <c r="A86" s="18"/>
      <c r="B86" s="269" t="s">
        <v>2578</v>
      </c>
      <c r="C86" s="119"/>
      <c r="D86" s="250">
        <v>146339</v>
      </c>
      <c r="E86" s="119"/>
      <c r="F86" s="250" t="s">
        <v>2115</v>
      </c>
      <c r="G86" s="119"/>
      <c r="H86" s="165"/>
      <c r="I86" s="18"/>
    </row>
    <row r="87" spans="1:9" ht="16" x14ac:dyDescent="0.35">
      <c r="A87" s="18"/>
      <c r="B87" s="184" t="s">
        <v>2579</v>
      </c>
      <c r="C87" s="119"/>
      <c r="D87" s="252">
        <v>41.732187838762584</v>
      </c>
      <c r="E87" s="119"/>
      <c r="F87" s="250" t="s">
        <v>2568</v>
      </c>
      <c r="G87" s="119"/>
      <c r="H87" s="165" t="s">
        <v>2803</v>
      </c>
      <c r="I87" s="18"/>
    </row>
    <row r="88" spans="1:9" ht="16" x14ac:dyDescent="0.35">
      <c r="A88" s="18"/>
      <c r="B88" s="269" t="s">
        <v>2580</v>
      </c>
      <c r="C88" s="119"/>
      <c r="D88" s="250">
        <v>108886</v>
      </c>
      <c r="E88" s="119"/>
      <c r="F88" s="250" t="s">
        <v>2115</v>
      </c>
      <c r="G88" s="119"/>
      <c r="H88" s="165"/>
      <c r="I88" s="18"/>
    </row>
    <row r="89" spans="1:9" ht="16" x14ac:dyDescent="0.35">
      <c r="A89" s="18"/>
      <c r="B89" s="184" t="s">
        <v>2581</v>
      </c>
      <c r="C89" s="119"/>
      <c r="D89" s="252">
        <v>43.368779372493528</v>
      </c>
      <c r="E89" s="119"/>
      <c r="F89" s="250" t="s">
        <v>2568</v>
      </c>
      <c r="G89" s="119"/>
      <c r="H89" s="165" t="s">
        <v>2803</v>
      </c>
      <c r="I89" s="18"/>
    </row>
    <row r="90" spans="1:9" ht="16" x14ac:dyDescent="0.35">
      <c r="A90" s="18"/>
      <c r="B90" s="269" t="s">
        <v>2582</v>
      </c>
      <c r="C90" s="119"/>
      <c r="D90" s="250">
        <v>676014</v>
      </c>
      <c r="E90" s="119"/>
      <c r="F90" s="250" t="s">
        <v>2115</v>
      </c>
      <c r="G90" s="119"/>
      <c r="H90" s="165"/>
      <c r="I90" s="18"/>
    </row>
    <row r="91" spans="1:9" ht="16" x14ac:dyDescent="0.35">
      <c r="A91" s="18"/>
      <c r="B91" s="184" t="s">
        <v>2583</v>
      </c>
      <c r="C91" s="119"/>
      <c r="D91" s="252">
        <v>6029.5366232169254</v>
      </c>
      <c r="E91" s="119"/>
      <c r="F91" s="250" t="s">
        <v>2568</v>
      </c>
      <c r="G91" s="119"/>
      <c r="H91" s="165" t="s">
        <v>2803</v>
      </c>
      <c r="I91" s="18"/>
    </row>
    <row r="92" spans="1:9" ht="16" x14ac:dyDescent="0.35">
      <c r="A92" s="18"/>
      <c r="B92" s="269" t="s">
        <v>2260</v>
      </c>
      <c r="C92" s="119"/>
      <c r="D92" s="250" t="s">
        <v>2194</v>
      </c>
      <c r="E92" s="119"/>
      <c r="F92" s="250" t="s">
        <v>2115</v>
      </c>
      <c r="G92" s="119"/>
      <c r="H92" s="165"/>
      <c r="I92" s="18"/>
    </row>
    <row r="93" spans="1:9" ht="16" x14ac:dyDescent="0.35">
      <c r="A93" s="18"/>
      <c r="B93" s="184" t="str">
        <f>LEFT(B92,SEARCH(",",B92))&amp;" valeur"</f>
        <v>Ajouter ici toute autre matière première, valeur</v>
      </c>
      <c r="C93" s="119"/>
      <c r="D93" s="252" t="s">
        <v>2194</v>
      </c>
      <c r="E93" s="119"/>
      <c r="F93" s="250" t="s">
        <v>1465</v>
      </c>
      <c r="G93" s="119"/>
      <c r="H93" s="168" t="s">
        <v>2110</v>
      </c>
      <c r="I93" s="18"/>
    </row>
    <row r="94" spans="1:9" ht="16" x14ac:dyDescent="0.35">
      <c r="A94" s="18"/>
      <c r="B94" s="269" t="s">
        <v>2260</v>
      </c>
      <c r="C94" s="119"/>
      <c r="D94" s="250" t="s">
        <v>2194</v>
      </c>
      <c r="E94" s="119"/>
      <c r="F94" s="250" t="s">
        <v>2115</v>
      </c>
      <c r="G94" s="119"/>
      <c r="H94" s="165"/>
      <c r="I94" s="18"/>
    </row>
    <row r="95" spans="1:9" ht="16" x14ac:dyDescent="0.35">
      <c r="A95" s="18"/>
      <c r="B95" s="184" t="str">
        <f>LEFT(B94,SEARCH(",",B94))&amp;" valeur"</f>
        <v>Ajouter ici toute autre matière première, valeur</v>
      </c>
      <c r="C95" s="119"/>
      <c r="D95" s="252" t="s">
        <v>2194</v>
      </c>
      <c r="E95" s="119"/>
      <c r="F95" s="250" t="s">
        <v>1465</v>
      </c>
      <c r="G95" s="119"/>
      <c r="H95" s="168" t="s">
        <v>2110</v>
      </c>
      <c r="I95" s="18"/>
    </row>
    <row r="96" spans="1:9" ht="16" x14ac:dyDescent="0.35">
      <c r="A96" s="18"/>
      <c r="B96" s="169"/>
      <c r="C96" s="119"/>
      <c r="D96" s="170"/>
      <c r="E96" s="119"/>
      <c r="F96" s="170"/>
      <c r="G96" s="119"/>
      <c r="H96" s="119"/>
      <c r="I96" s="18"/>
    </row>
    <row r="97" spans="1:9" ht="16" x14ac:dyDescent="0.35">
      <c r="A97" s="18"/>
      <c r="B97" s="160" t="s">
        <v>2261</v>
      </c>
      <c r="C97" s="119"/>
      <c r="D97" s="180"/>
      <c r="E97" s="119"/>
      <c r="F97" s="180"/>
      <c r="G97" s="119"/>
      <c r="H97" s="162"/>
      <c r="I97" s="18"/>
    </row>
    <row r="98" spans="1:9" ht="16" x14ac:dyDescent="0.35">
      <c r="A98" s="18"/>
      <c r="B98" s="182" t="s">
        <v>2262</v>
      </c>
      <c r="C98" s="119"/>
      <c r="D98" s="250" t="s">
        <v>1490</v>
      </c>
      <c r="E98" s="119"/>
      <c r="F98" s="348" t="s">
        <v>2584</v>
      </c>
      <c r="G98" s="119"/>
      <c r="H98" s="165"/>
      <c r="I98" s="18"/>
    </row>
    <row r="99" spans="1:9" ht="16" x14ac:dyDescent="0.35">
      <c r="A99" s="18"/>
      <c r="B99" s="182" t="s">
        <v>2263</v>
      </c>
      <c r="C99" s="119"/>
      <c r="D99" s="250" t="s">
        <v>1490</v>
      </c>
      <c r="E99" s="119"/>
      <c r="F99" s="348" t="s">
        <v>2584</v>
      </c>
      <c r="G99" s="119"/>
      <c r="H99" s="165"/>
      <c r="I99" s="18"/>
    </row>
    <row r="100" spans="1:9" ht="16" x14ac:dyDescent="0.35">
      <c r="A100" s="18"/>
      <c r="B100" s="269" t="s">
        <v>2469</v>
      </c>
      <c r="C100" s="119"/>
      <c r="D100" s="250">
        <v>21845145</v>
      </c>
      <c r="E100" s="119"/>
      <c r="F100" s="250" t="s">
        <v>2558</v>
      </c>
      <c r="G100" s="119"/>
      <c r="H100" s="165"/>
      <c r="I100" s="18"/>
    </row>
    <row r="101" spans="1:9" ht="16" x14ac:dyDescent="0.35">
      <c r="A101" s="18"/>
      <c r="B101" s="183" t="s">
        <v>2559</v>
      </c>
      <c r="C101" s="119"/>
      <c r="D101" s="250">
        <v>1583.4</v>
      </c>
      <c r="E101" s="119"/>
      <c r="F101" s="250" t="s">
        <v>2560</v>
      </c>
      <c r="G101" s="119"/>
      <c r="H101" s="165"/>
      <c r="I101" s="18"/>
    </row>
    <row r="102" spans="1:9" ht="16" x14ac:dyDescent="0.35">
      <c r="A102" s="18"/>
      <c r="B102" s="269" t="s">
        <v>2433</v>
      </c>
      <c r="C102" s="119"/>
      <c r="D102" s="250">
        <v>35636361</v>
      </c>
      <c r="E102" s="119"/>
      <c r="F102" s="250" t="s">
        <v>2561</v>
      </c>
      <c r="G102" s="119"/>
      <c r="H102" s="165"/>
      <c r="I102" s="18"/>
    </row>
    <row r="103" spans="1:9" ht="16" x14ac:dyDescent="0.35">
      <c r="A103" s="18"/>
      <c r="B103" s="183" t="s">
        <v>2562</v>
      </c>
      <c r="C103" s="119"/>
      <c r="D103" s="250">
        <v>183.29</v>
      </c>
      <c r="E103" s="119"/>
      <c r="F103" s="250" t="s">
        <v>2560</v>
      </c>
      <c r="G103" s="119"/>
      <c r="H103" s="165"/>
      <c r="I103" s="18"/>
    </row>
    <row r="104" spans="1:9" ht="16" x14ac:dyDescent="0.35">
      <c r="A104" s="18"/>
      <c r="B104" s="269" t="s">
        <v>2467</v>
      </c>
      <c r="C104" s="119"/>
      <c r="D104" s="250">
        <v>23150</v>
      </c>
      <c r="E104" s="119"/>
      <c r="F104" s="250" t="s">
        <v>2566</v>
      </c>
      <c r="G104" s="119"/>
      <c r="H104" s="165"/>
      <c r="I104" s="18"/>
    </row>
    <row r="105" spans="1:9" ht="16" x14ac:dyDescent="0.35">
      <c r="A105" s="18"/>
      <c r="B105" s="183" t="s">
        <v>2567</v>
      </c>
      <c r="C105" s="119"/>
      <c r="D105" s="250">
        <v>1.71</v>
      </c>
      <c r="E105" s="119"/>
      <c r="F105" s="250" t="s">
        <v>2568</v>
      </c>
      <c r="G105" s="119"/>
      <c r="H105" s="165"/>
      <c r="I105" s="18"/>
    </row>
    <row r="106" spans="1:9" ht="16" x14ac:dyDescent="0.35">
      <c r="A106" s="18"/>
      <c r="B106" s="269" t="s">
        <v>2573</v>
      </c>
      <c r="C106" s="119"/>
      <c r="D106" s="250">
        <v>1261.9100000000001</v>
      </c>
      <c r="E106" s="119"/>
      <c r="F106" s="250" t="s">
        <v>2574</v>
      </c>
      <c r="G106" s="119"/>
      <c r="H106" s="165"/>
      <c r="I106" s="18"/>
    </row>
    <row r="107" spans="1:9" ht="16" x14ac:dyDescent="0.35">
      <c r="A107" s="18"/>
      <c r="B107" s="183" t="s">
        <v>2575</v>
      </c>
      <c r="C107" s="119"/>
      <c r="D107" s="250">
        <v>0.54</v>
      </c>
      <c r="E107" s="119"/>
      <c r="F107" s="250" t="s">
        <v>2568</v>
      </c>
      <c r="G107" s="119"/>
      <c r="H107" s="165"/>
      <c r="I107" s="18"/>
    </row>
    <row r="108" spans="1:9" ht="16" x14ac:dyDescent="0.35">
      <c r="A108" s="18"/>
      <c r="B108" s="269" t="s">
        <v>2399</v>
      </c>
      <c r="C108" s="119"/>
      <c r="D108" s="250" t="s">
        <v>2194</v>
      </c>
      <c r="E108" s="119"/>
      <c r="F108" s="250" t="s">
        <v>2115</v>
      </c>
      <c r="G108" s="119"/>
      <c r="H108" s="165"/>
      <c r="I108" s="18"/>
    </row>
    <row r="109" spans="1:9" ht="16" x14ac:dyDescent="0.35">
      <c r="A109" s="18"/>
      <c r="B109" s="183" t="str">
        <f>LEFT(B108,SEARCH(",",B108))&amp;" valeur"</f>
        <v>Charbon (2701), valeur</v>
      </c>
      <c r="C109" s="119"/>
      <c r="D109" s="250" t="s">
        <v>2194</v>
      </c>
      <c r="E109" s="119"/>
      <c r="F109" s="250" t="s">
        <v>1465</v>
      </c>
      <c r="G109" s="119"/>
      <c r="H109" s="165"/>
      <c r="I109" s="18"/>
    </row>
    <row r="110" spans="1:9" ht="16" x14ac:dyDescent="0.35">
      <c r="A110" s="18"/>
      <c r="B110" s="269" t="s">
        <v>2415</v>
      </c>
      <c r="C110" s="119"/>
      <c r="D110" s="250" t="s">
        <v>2194</v>
      </c>
      <c r="E110" s="119"/>
      <c r="F110" s="250" t="s">
        <v>2115</v>
      </c>
      <c r="G110" s="119"/>
      <c r="H110" s="165"/>
      <c r="I110" s="18"/>
    </row>
    <row r="111" spans="1:9" ht="16" x14ac:dyDescent="0.35">
      <c r="A111" s="18"/>
      <c r="B111" s="183" t="str">
        <f>LEFT(B110,SEARCH(",",B110))&amp;" valeur"</f>
        <v>Cuivre (2603), valeur</v>
      </c>
      <c r="C111" s="119"/>
      <c r="D111" s="250" t="s">
        <v>2194</v>
      </c>
      <c r="E111" s="119"/>
      <c r="F111" s="250" t="s">
        <v>1465</v>
      </c>
      <c r="G111" s="119"/>
      <c r="H111" s="165"/>
      <c r="I111" s="18"/>
    </row>
    <row r="112" spans="1:9" ht="16" x14ac:dyDescent="0.35">
      <c r="A112" s="18"/>
      <c r="B112" s="269" t="s">
        <v>2260</v>
      </c>
      <c r="C112" s="119"/>
      <c r="D112" s="250" t="s">
        <v>2194</v>
      </c>
      <c r="E112" s="119"/>
      <c r="F112" s="250" t="s">
        <v>2115</v>
      </c>
      <c r="G112" s="119"/>
      <c r="H112" s="165"/>
      <c r="I112" s="18"/>
    </row>
    <row r="113" spans="1:9" ht="16" x14ac:dyDescent="0.35">
      <c r="A113" s="18"/>
      <c r="B113" s="183" t="str">
        <f>LEFT(B112,SEARCH(",",B112))&amp;" valeur"</f>
        <v>Ajouter ici toute autre matière première, valeur</v>
      </c>
      <c r="C113" s="119"/>
      <c r="D113" s="250" t="s">
        <v>2194</v>
      </c>
      <c r="E113" s="119"/>
      <c r="F113" s="250" t="s">
        <v>1465</v>
      </c>
      <c r="G113" s="119"/>
      <c r="H113" s="165"/>
      <c r="I113" s="18"/>
    </row>
    <row r="114" spans="1:9" ht="16" x14ac:dyDescent="0.35">
      <c r="A114" s="18"/>
      <c r="B114" s="269" t="s">
        <v>2260</v>
      </c>
      <c r="C114" s="119"/>
      <c r="D114" s="250" t="s">
        <v>2194</v>
      </c>
      <c r="E114" s="119"/>
      <c r="F114" s="250" t="s">
        <v>2115</v>
      </c>
      <c r="G114" s="119"/>
      <c r="H114" s="165"/>
      <c r="I114" s="18"/>
    </row>
    <row r="115" spans="1:9" ht="16" x14ac:dyDescent="0.35">
      <c r="A115" s="18"/>
      <c r="B115" s="184" t="str">
        <f>LEFT(B114,SEARCH(",",B114))&amp;" valeur"</f>
        <v>Ajouter ici toute autre matière première, valeur</v>
      </c>
      <c r="C115" s="119"/>
      <c r="D115" s="252" t="s">
        <v>2194</v>
      </c>
      <c r="E115" s="119"/>
      <c r="F115" s="250" t="s">
        <v>1465</v>
      </c>
      <c r="G115" s="119"/>
      <c r="H115" s="168"/>
      <c r="I115" s="18"/>
    </row>
    <row r="116" spans="1:9" ht="16" x14ac:dyDescent="0.35">
      <c r="A116" s="18"/>
      <c r="B116" s="169"/>
      <c r="C116" s="119"/>
      <c r="D116" s="170"/>
      <c r="E116" s="119"/>
      <c r="F116" s="170"/>
      <c r="G116" s="119"/>
      <c r="H116" s="119"/>
      <c r="I116" s="18"/>
    </row>
    <row r="117" spans="1:9" ht="16" x14ac:dyDescent="0.35">
      <c r="A117" s="18"/>
      <c r="B117" s="160" t="s">
        <v>2264</v>
      </c>
      <c r="C117" s="119"/>
      <c r="D117" s="180"/>
      <c r="E117" s="119"/>
      <c r="F117" s="185"/>
      <c r="G117" s="119"/>
      <c r="H117" s="162"/>
      <c r="I117" s="18"/>
    </row>
    <row r="118" spans="1:9" ht="28" x14ac:dyDescent="0.35">
      <c r="A118" s="18"/>
      <c r="B118" s="182" t="s">
        <v>2265</v>
      </c>
      <c r="C118" s="119"/>
      <c r="D118" s="250" t="s">
        <v>1490</v>
      </c>
      <c r="E118" s="119"/>
      <c r="F118" s="250" t="s">
        <v>2585</v>
      </c>
      <c r="G118" s="119"/>
      <c r="H118" s="165"/>
      <c r="I118" s="18"/>
    </row>
    <row r="119" spans="1:9" ht="30" x14ac:dyDescent="0.35">
      <c r="A119" s="18"/>
      <c r="B119" s="186" t="s">
        <v>2067</v>
      </c>
      <c r="C119" s="119"/>
      <c r="D119" s="250" t="s">
        <v>1490</v>
      </c>
      <c r="E119" s="119"/>
      <c r="F119" s="349" t="s">
        <v>2586</v>
      </c>
      <c r="G119" s="119"/>
      <c r="H119" s="165"/>
      <c r="I119" s="18"/>
    </row>
    <row r="120" spans="1:9" ht="28" x14ac:dyDescent="0.35">
      <c r="A120" s="18"/>
      <c r="B120" s="187" t="s">
        <v>2359</v>
      </c>
      <c r="C120" s="119"/>
      <c r="D120" s="188">
        <v>0.997</v>
      </c>
      <c r="E120" s="119"/>
      <c r="F120" s="189" t="s">
        <v>2358</v>
      </c>
      <c r="G120" s="119"/>
      <c r="H120" s="168"/>
      <c r="I120" s="18"/>
    </row>
    <row r="121" spans="1:9" ht="16" x14ac:dyDescent="0.35">
      <c r="A121" s="18"/>
      <c r="B121" s="169"/>
      <c r="C121" s="119"/>
      <c r="D121" s="170"/>
      <c r="E121" s="119"/>
      <c r="F121" s="170"/>
      <c r="G121" s="119"/>
      <c r="H121" s="119"/>
      <c r="I121" s="18"/>
    </row>
    <row r="122" spans="1:9" ht="16" x14ac:dyDescent="0.35">
      <c r="A122" s="18"/>
      <c r="B122" s="160" t="s">
        <v>2266</v>
      </c>
      <c r="C122" s="119"/>
      <c r="D122" s="185"/>
      <c r="E122" s="119"/>
      <c r="F122" s="185"/>
      <c r="G122" s="119"/>
      <c r="H122" s="162"/>
      <c r="I122" s="18"/>
    </row>
    <row r="123" spans="1:9" ht="28" x14ac:dyDescent="0.35">
      <c r="A123" s="18"/>
      <c r="B123" s="187" t="s">
        <v>2267</v>
      </c>
      <c r="C123" s="266"/>
      <c r="D123" s="252" t="s">
        <v>2534</v>
      </c>
      <c r="E123" s="266"/>
      <c r="F123" s="347" t="s">
        <v>2587</v>
      </c>
      <c r="G123" s="119"/>
      <c r="H123" s="165"/>
      <c r="I123" s="18"/>
    </row>
    <row r="124" spans="1:9" ht="16" x14ac:dyDescent="0.35">
      <c r="A124" s="18"/>
      <c r="B124" s="190" t="s">
        <v>2125</v>
      </c>
      <c r="C124" s="119"/>
      <c r="D124" s="191"/>
      <c r="E124" s="119"/>
      <c r="F124" s="191"/>
      <c r="G124" s="119"/>
      <c r="H124" s="191"/>
      <c r="I124" s="18"/>
    </row>
    <row r="125" spans="1:9" ht="16" x14ac:dyDescent="0.35">
      <c r="A125" s="18"/>
      <c r="B125" s="263" t="s">
        <v>2469</v>
      </c>
      <c r="C125" s="119"/>
      <c r="D125" s="250">
        <v>15098646</v>
      </c>
      <c r="E125" s="119"/>
      <c r="F125" s="250" t="s">
        <v>2558</v>
      </c>
      <c r="G125" s="119"/>
      <c r="H125" s="165"/>
      <c r="I125" s="18"/>
    </row>
    <row r="126" spans="1:9" ht="16" x14ac:dyDescent="0.35">
      <c r="A126" s="18"/>
      <c r="B126" s="263" t="s">
        <v>2433</v>
      </c>
      <c r="C126" s="119"/>
      <c r="D126" s="250">
        <v>15096508</v>
      </c>
      <c r="E126" s="119"/>
      <c r="F126" s="250" t="s">
        <v>2561</v>
      </c>
      <c r="G126" s="119"/>
      <c r="H126" s="165"/>
      <c r="I126" s="18"/>
    </row>
    <row r="127" spans="1:9" ht="16" x14ac:dyDescent="0.35">
      <c r="A127" s="18"/>
      <c r="B127" s="263" t="s">
        <v>2563</v>
      </c>
      <c r="C127" s="119"/>
      <c r="D127" s="250">
        <v>4372</v>
      </c>
      <c r="E127" s="119"/>
      <c r="F127" s="250" t="s">
        <v>2588</v>
      </c>
      <c r="G127" s="119"/>
      <c r="H127" s="165"/>
      <c r="I127" s="18"/>
    </row>
    <row r="128" spans="1:9" ht="16" x14ac:dyDescent="0.35">
      <c r="A128" s="18"/>
      <c r="B128" s="267" t="s">
        <v>2467</v>
      </c>
      <c r="C128" s="266"/>
      <c r="D128" s="252">
        <v>133813.42000000001</v>
      </c>
      <c r="E128" s="266"/>
      <c r="F128" s="252" t="s">
        <v>2566</v>
      </c>
      <c r="G128" s="119"/>
      <c r="H128" s="165"/>
      <c r="I128" s="18"/>
    </row>
    <row r="129" spans="1:9" ht="16" x14ac:dyDescent="0.35">
      <c r="A129" s="18"/>
      <c r="B129" s="183" t="s">
        <v>2126</v>
      </c>
      <c r="C129" s="119"/>
      <c r="D129" s="191"/>
      <c r="E129" s="119"/>
      <c r="F129" s="191"/>
      <c r="G129" s="119"/>
      <c r="H129" s="191"/>
      <c r="I129" s="18"/>
    </row>
    <row r="130" spans="1:9" ht="16" x14ac:dyDescent="0.35">
      <c r="A130" s="18"/>
      <c r="B130" s="263" t="s">
        <v>2469</v>
      </c>
      <c r="C130" s="119"/>
      <c r="D130" s="350">
        <v>13392288</v>
      </c>
      <c r="E130" s="119"/>
      <c r="F130" s="250" t="s">
        <v>2558</v>
      </c>
      <c r="G130" s="119"/>
      <c r="H130" s="165"/>
      <c r="I130" s="18"/>
    </row>
    <row r="131" spans="1:9" ht="16" x14ac:dyDescent="0.35">
      <c r="A131" s="18"/>
      <c r="B131" s="192" t="s">
        <v>2589</v>
      </c>
      <c r="C131" s="119"/>
      <c r="D131" s="350">
        <v>532.46799999999996</v>
      </c>
      <c r="E131" s="119"/>
      <c r="F131" s="250" t="s">
        <v>2590</v>
      </c>
      <c r="G131" s="119"/>
      <c r="H131" s="165" t="s">
        <v>2593</v>
      </c>
      <c r="I131" s="18"/>
    </row>
    <row r="132" spans="1:9" ht="16" x14ac:dyDescent="0.35">
      <c r="A132" s="18"/>
      <c r="B132" s="263" t="s">
        <v>2433</v>
      </c>
      <c r="C132" s="119"/>
      <c r="D132" s="350">
        <v>11806824</v>
      </c>
      <c r="E132" s="119"/>
      <c r="F132" s="250" t="s">
        <v>2561</v>
      </c>
      <c r="G132" s="119"/>
      <c r="H132" s="165"/>
      <c r="I132" s="18"/>
    </row>
    <row r="133" spans="1:9" ht="16" x14ac:dyDescent="0.35">
      <c r="A133" s="18"/>
      <c r="B133" s="192" t="s">
        <v>2591</v>
      </c>
      <c r="C133" s="119"/>
      <c r="D133" s="350">
        <v>4149.3100000000004</v>
      </c>
      <c r="E133" s="119"/>
      <c r="F133" s="250" t="s">
        <v>2590</v>
      </c>
      <c r="G133" s="119"/>
      <c r="H133" s="165" t="s">
        <v>2593</v>
      </c>
      <c r="I133" s="18"/>
    </row>
    <row r="134" spans="1:9" ht="16" x14ac:dyDescent="0.35">
      <c r="A134" s="18"/>
      <c r="B134" s="263" t="s">
        <v>2467</v>
      </c>
      <c r="C134" s="119"/>
      <c r="D134" s="350">
        <v>0</v>
      </c>
      <c r="E134" s="119"/>
      <c r="F134" s="250" t="s">
        <v>2566</v>
      </c>
      <c r="G134" s="119"/>
      <c r="H134" s="165"/>
      <c r="I134" s="18"/>
    </row>
    <row r="135" spans="1:9" ht="16" x14ac:dyDescent="0.35">
      <c r="A135" s="18"/>
      <c r="B135" s="192" t="s">
        <v>2592</v>
      </c>
      <c r="C135" s="119"/>
      <c r="D135" s="350">
        <v>0</v>
      </c>
      <c r="E135" s="119"/>
      <c r="F135" s="250" t="s">
        <v>2590</v>
      </c>
      <c r="G135" s="119"/>
      <c r="H135" s="165" t="s">
        <v>2110</v>
      </c>
      <c r="I135" s="18"/>
    </row>
    <row r="136" spans="1:9" ht="28" x14ac:dyDescent="0.35">
      <c r="A136" s="18"/>
      <c r="B136" s="184" t="s">
        <v>2127</v>
      </c>
      <c r="C136" s="119"/>
      <c r="D136" s="351">
        <v>413324704069</v>
      </c>
      <c r="E136" s="119"/>
      <c r="F136" s="252" t="s">
        <v>2529</v>
      </c>
      <c r="G136" s="119"/>
      <c r="H136" s="168"/>
      <c r="I136" s="18"/>
    </row>
    <row r="137" spans="1:9" ht="16" x14ac:dyDescent="0.35">
      <c r="A137" s="18"/>
      <c r="B137" s="169"/>
      <c r="C137" s="119"/>
      <c r="D137" s="18"/>
      <c r="E137" s="119"/>
      <c r="F137" s="193"/>
      <c r="G137" s="119"/>
      <c r="H137" s="119"/>
      <c r="I137" s="18"/>
    </row>
    <row r="138" spans="1:9" ht="16" customHeight="1" x14ac:dyDescent="0.35">
      <c r="A138" s="18"/>
      <c r="B138" s="160" t="s">
        <v>2268</v>
      </c>
      <c r="C138" s="119"/>
      <c r="D138" s="185"/>
      <c r="E138" s="119"/>
      <c r="F138" s="185"/>
      <c r="G138" s="119"/>
      <c r="H138" s="162"/>
      <c r="I138" s="18"/>
    </row>
    <row r="139" spans="1:9" ht="28" x14ac:dyDescent="0.35">
      <c r="A139" s="18"/>
      <c r="B139" s="186" t="s">
        <v>2269</v>
      </c>
      <c r="C139" s="119"/>
      <c r="D139" s="250" t="s">
        <v>1497</v>
      </c>
      <c r="E139" s="119"/>
      <c r="F139" s="250" t="s">
        <v>2594</v>
      </c>
      <c r="G139" s="119"/>
      <c r="H139" s="165"/>
      <c r="I139" s="18"/>
    </row>
    <row r="140" spans="1:9" ht="30.75" customHeight="1" x14ac:dyDescent="0.35">
      <c r="A140" s="18"/>
      <c r="B140" s="194" t="s">
        <v>2270</v>
      </c>
      <c r="C140" s="119"/>
      <c r="D140" s="252" t="s">
        <v>2194</v>
      </c>
      <c r="E140" s="119"/>
      <c r="F140" s="252" t="s">
        <v>1465</v>
      </c>
      <c r="G140" s="119"/>
      <c r="H140" s="168"/>
      <c r="I140" s="18"/>
    </row>
    <row r="141" spans="1:9" ht="16" x14ac:dyDescent="0.35">
      <c r="A141" s="18"/>
      <c r="B141" s="169"/>
      <c r="C141" s="119"/>
      <c r="D141" s="170"/>
      <c r="E141" s="119"/>
      <c r="F141" s="193"/>
      <c r="G141" s="119"/>
      <c r="H141" s="119"/>
      <c r="I141" s="18"/>
    </row>
    <row r="142" spans="1:9" ht="16" x14ac:dyDescent="0.35">
      <c r="A142" s="18"/>
      <c r="B142" s="160" t="s">
        <v>2271</v>
      </c>
      <c r="C142" s="119"/>
      <c r="D142" s="185"/>
      <c r="E142" s="119"/>
      <c r="F142" s="185"/>
      <c r="G142" s="119"/>
      <c r="H142" s="162"/>
      <c r="I142" s="18"/>
    </row>
    <row r="143" spans="1:9" ht="28" x14ac:dyDescent="0.35">
      <c r="A143" s="18"/>
      <c r="B143" s="186" t="s">
        <v>2272</v>
      </c>
      <c r="C143" s="119"/>
      <c r="D143" s="250" t="s">
        <v>1490</v>
      </c>
      <c r="E143" s="119"/>
      <c r="F143" s="250" t="s">
        <v>2596</v>
      </c>
      <c r="G143" s="119"/>
      <c r="H143" s="165"/>
      <c r="I143" s="18"/>
    </row>
    <row r="144" spans="1:9" ht="30.75" customHeight="1" x14ac:dyDescent="0.35">
      <c r="A144" s="18"/>
      <c r="B144" s="194" t="s">
        <v>2273</v>
      </c>
      <c r="C144" s="119"/>
      <c r="D144" s="352">
        <v>35.141477227000003</v>
      </c>
      <c r="E144" s="119"/>
      <c r="F144" s="252" t="s">
        <v>2595</v>
      </c>
      <c r="G144" s="119"/>
      <c r="H144" s="168"/>
      <c r="I144" s="18"/>
    </row>
    <row r="145" spans="1:9" ht="16" x14ac:dyDescent="0.35">
      <c r="A145" s="18"/>
      <c r="B145" s="169"/>
      <c r="C145" s="119"/>
      <c r="D145" s="170"/>
      <c r="E145" s="119"/>
      <c r="F145" s="193"/>
      <c r="G145" s="119"/>
      <c r="H145" s="119"/>
      <c r="I145" s="18"/>
    </row>
    <row r="146" spans="1:9" ht="34" customHeight="1" x14ac:dyDescent="0.35">
      <c r="A146" s="18"/>
      <c r="B146" s="160" t="s">
        <v>2274</v>
      </c>
      <c r="C146" s="119"/>
      <c r="D146" s="185"/>
      <c r="E146" s="119"/>
      <c r="F146" s="185"/>
      <c r="G146" s="119"/>
      <c r="H146" s="162"/>
      <c r="I146" s="18"/>
    </row>
    <row r="147" spans="1:9" ht="28" x14ac:dyDescent="0.35">
      <c r="A147" s="18"/>
      <c r="B147" s="186" t="s">
        <v>2275</v>
      </c>
      <c r="C147" s="119"/>
      <c r="D147" s="250" t="s">
        <v>1490</v>
      </c>
      <c r="E147" s="119"/>
      <c r="F147" s="250" t="s">
        <v>2597</v>
      </c>
      <c r="G147" s="119"/>
      <c r="H147" s="165"/>
      <c r="I147" s="18"/>
    </row>
    <row r="148" spans="1:9" ht="30.75" customHeight="1" x14ac:dyDescent="0.35">
      <c r="A148" s="18"/>
      <c r="B148" s="194" t="s">
        <v>2276</v>
      </c>
      <c r="C148" s="119"/>
      <c r="D148" s="252">
        <v>602.07000000000005</v>
      </c>
      <c r="E148" s="119"/>
      <c r="F148" s="250" t="s">
        <v>2595</v>
      </c>
      <c r="G148" s="119"/>
      <c r="H148" s="165"/>
      <c r="I148" s="18"/>
    </row>
    <row r="149" spans="1:9" ht="16" x14ac:dyDescent="0.35">
      <c r="A149" s="18"/>
      <c r="B149" s="169"/>
      <c r="C149" s="119"/>
      <c r="D149" s="170"/>
      <c r="E149" s="119"/>
      <c r="F149" s="273"/>
      <c r="G149" s="119"/>
      <c r="H149" s="119"/>
      <c r="I149" s="18"/>
    </row>
    <row r="150" spans="1:9" ht="16" x14ac:dyDescent="0.35">
      <c r="A150" s="18"/>
      <c r="B150" s="160" t="s">
        <v>2277</v>
      </c>
      <c r="C150" s="119"/>
      <c r="D150" s="185"/>
      <c r="E150" s="119"/>
      <c r="F150" s="185"/>
      <c r="G150" s="119"/>
      <c r="H150" s="162"/>
      <c r="I150" s="18"/>
    </row>
    <row r="151" spans="1:9" ht="30" customHeight="1" x14ac:dyDescent="0.35">
      <c r="A151" s="18"/>
      <c r="B151" s="186" t="str">
        <f>"Le government divulgue-t-il des informations sur les"&amp;RIGHT(B150,LEN(B150)-SEARCH(":",B150,1))&amp;"?"</f>
        <v>Le government divulgue-t-il des informations sur les Paiements directs infranationaux ?</v>
      </c>
      <c r="C151" s="119"/>
      <c r="D151" s="250" t="s">
        <v>1497</v>
      </c>
      <c r="E151" s="119"/>
      <c r="F151" s="250" t="s">
        <v>2598</v>
      </c>
      <c r="G151" s="119"/>
      <c r="H151" s="165"/>
      <c r="I151" s="18"/>
    </row>
    <row r="152" spans="1:9" ht="28" x14ac:dyDescent="0.35">
      <c r="A152" s="18"/>
      <c r="B152" s="194" t="s">
        <v>2278</v>
      </c>
      <c r="C152" s="119"/>
      <c r="D152" s="252" t="s">
        <v>2194</v>
      </c>
      <c r="E152" s="119"/>
      <c r="F152" s="252" t="s">
        <v>1465</v>
      </c>
      <c r="G152" s="119"/>
      <c r="H152" s="168"/>
      <c r="I152" s="18"/>
    </row>
    <row r="153" spans="1:9" ht="16" x14ac:dyDescent="0.35">
      <c r="A153" s="18"/>
      <c r="B153" s="169"/>
      <c r="C153" s="119"/>
      <c r="D153" s="170"/>
      <c r="E153" s="119"/>
      <c r="F153" s="193"/>
      <c r="G153" s="119"/>
      <c r="H153" s="119"/>
      <c r="I153" s="18"/>
    </row>
    <row r="154" spans="1:9" ht="16" x14ac:dyDescent="0.35">
      <c r="A154" s="18"/>
      <c r="B154" s="160" t="s">
        <v>2279</v>
      </c>
      <c r="C154" s="119"/>
      <c r="D154" s="185"/>
      <c r="E154" s="119"/>
      <c r="F154" s="193"/>
      <c r="G154" s="119"/>
      <c r="H154" s="162"/>
      <c r="I154" s="18"/>
    </row>
    <row r="155" spans="1:9" ht="28" x14ac:dyDescent="0.35">
      <c r="A155" s="18"/>
      <c r="B155" s="187" t="s">
        <v>2280</v>
      </c>
      <c r="C155" s="119"/>
      <c r="D155" s="272">
        <f>IFERROR(IF(_xlfn.DAYS('Partie 1 - Présentation'!$E$30,'Partie 1 - Présentation'!$E$26)/365&gt;0,_xlfn.DAYS('Partie 1 - Présentation'!$E$30,'Partie 1 - Présentation'!$E$26)/365,_xlfn.DAYS('Partie 1 - Présentation'!$E$33,'Partie 1 - Présentation'!$E$26)/365),"Complété automatiquement à partir du feuillet 1. Présentation")</f>
        <v>2.495890410958904</v>
      </c>
      <c r="E155" s="119"/>
      <c r="F155" s="193"/>
      <c r="G155" s="119"/>
      <c r="H155" s="168"/>
      <c r="I155" s="18"/>
    </row>
    <row r="156" spans="1:9" ht="16" x14ac:dyDescent="0.35">
      <c r="A156" s="18"/>
      <c r="B156" s="169"/>
      <c r="C156" s="119"/>
      <c r="D156" s="170"/>
      <c r="E156" s="119"/>
      <c r="F156" s="193"/>
      <c r="G156" s="119"/>
      <c r="H156" s="119"/>
      <c r="I156" s="18"/>
    </row>
    <row r="157" spans="1:9" ht="16" x14ac:dyDescent="0.35">
      <c r="A157" s="18"/>
      <c r="B157" s="160" t="s">
        <v>2281</v>
      </c>
      <c r="C157" s="119"/>
      <c r="D157" s="185"/>
      <c r="E157" s="119"/>
      <c r="F157" s="185"/>
      <c r="G157" s="119"/>
      <c r="H157" s="162"/>
      <c r="I157" s="18"/>
    </row>
    <row r="158" spans="1:9" ht="56" x14ac:dyDescent="0.35">
      <c r="A158" s="18"/>
      <c r="B158" s="182" t="s">
        <v>2282</v>
      </c>
      <c r="C158" s="119"/>
      <c r="D158" s="250" t="s">
        <v>1490</v>
      </c>
      <c r="E158" s="119"/>
      <c r="F158" s="250" t="s">
        <v>2599</v>
      </c>
      <c r="G158" s="119"/>
      <c r="H158" s="165"/>
      <c r="I158" s="18"/>
    </row>
    <row r="159" spans="1:9" ht="42" x14ac:dyDescent="0.35">
      <c r="A159" s="18"/>
      <c r="B159" s="183" t="s">
        <v>2283</v>
      </c>
      <c r="C159" s="119"/>
      <c r="D159" s="250" t="s">
        <v>1490</v>
      </c>
      <c r="E159" s="119"/>
      <c r="F159" s="250" t="s">
        <v>2600</v>
      </c>
      <c r="G159" s="119"/>
      <c r="H159" s="165"/>
      <c r="I159" s="18"/>
    </row>
    <row r="160" spans="1:9" ht="28" x14ac:dyDescent="0.35">
      <c r="A160" s="18"/>
      <c r="B160" s="182" t="s">
        <v>2284</v>
      </c>
      <c r="C160" s="119"/>
      <c r="D160" s="250" t="s">
        <v>2534</v>
      </c>
      <c r="E160" s="119"/>
      <c r="F160" s="250" t="s">
        <v>2600</v>
      </c>
      <c r="G160" s="119"/>
      <c r="H160" s="165"/>
      <c r="I160" s="18"/>
    </row>
    <row r="161" spans="1:9" ht="28" x14ac:dyDescent="0.35">
      <c r="A161" s="18"/>
      <c r="B161" s="166" t="s">
        <v>2285</v>
      </c>
      <c r="C161" s="119"/>
      <c r="D161" s="250" t="s">
        <v>2534</v>
      </c>
      <c r="E161" s="119"/>
      <c r="F161" s="250" t="s">
        <v>2601</v>
      </c>
      <c r="G161" s="119"/>
      <c r="H161" s="165"/>
      <c r="I161" s="18"/>
    </row>
    <row r="162" spans="1:9" ht="28" x14ac:dyDescent="0.35">
      <c r="A162" s="18"/>
      <c r="B162" s="182" t="s">
        <v>2286</v>
      </c>
      <c r="C162" s="119"/>
      <c r="D162" s="250" t="s">
        <v>1490</v>
      </c>
      <c r="E162" s="119"/>
      <c r="F162" s="250" t="s">
        <v>2603</v>
      </c>
      <c r="G162" s="119"/>
      <c r="H162" s="165"/>
      <c r="I162" s="18"/>
    </row>
    <row r="163" spans="1:9" ht="16" x14ac:dyDescent="0.35">
      <c r="A163" s="18"/>
      <c r="B163" s="167" t="s">
        <v>2287</v>
      </c>
      <c r="C163" s="119"/>
      <c r="D163" s="250" t="s">
        <v>1490</v>
      </c>
      <c r="E163" s="119"/>
      <c r="F163" s="250" t="s">
        <v>2602</v>
      </c>
      <c r="G163" s="119"/>
      <c r="H163" s="168"/>
      <c r="I163" s="18"/>
    </row>
    <row r="164" spans="1:9" ht="16" x14ac:dyDescent="0.35">
      <c r="A164" s="18"/>
      <c r="B164" s="169"/>
      <c r="C164" s="119"/>
      <c r="D164" s="170"/>
      <c r="E164" s="119"/>
      <c r="F164" s="193"/>
      <c r="G164" s="119"/>
      <c r="H164" s="119"/>
      <c r="I164" s="18"/>
    </row>
    <row r="165" spans="1:9" ht="28" x14ac:dyDescent="0.35">
      <c r="A165" s="18"/>
      <c r="B165" s="160" t="s">
        <v>2288</v>
      </c>
      <c r="C165" s="119"/>
      <c r="D165" s="185"/>
      <c r="E165" s="119"/>
      <c r="F165" s="185"/>
      <c r="G165" s="119"/>
      <c r="H165" s="162"/>
      <c r="I165" s="18"/>
    </row>
    <row r="166" spans="1:9" ht="42" x14ac:dyDescent="0.35">
      <c r="A166" s="18"/>
      <c r="B166" s="186" t="s">
        <v>2289</v>
      </c>
      <c r="C166" s="119"/>
      <c r="D166" s="250" t="s">
        <v>1490</v>
      </c>
      <c r="E166" s="119"/>
      <c r="F166" s="250" t="s">
        <v>2604</v>
      </c>
      <c r="G166" s="119"/>
      <c r="H166" s="165"/>
      <c r="I166" s="18"/>
    </row>
    <row r="167" spans="1:9" ht="28" x14ac:dyDescent="0.35">
      <c r="A167" s="18"/>
      <c r="B167" s="194" t="s">
        <v>2290</v>
      </c>
      <c r="C167" s="119"/>
      <c r="D167" s="351">
        <v>195620203407.82996</v>
      </c>
      <c r="E167" s="119"/>
      <c r="F167" s="252" t="s">
        <v>1169</v>
      </c>
      <c r="G167" s="119"/>
      <c r="H167" s="168"/>
      <c r="I167" s="18"/>
    </row>
    <row r="168" spans="1:9" ht="16" x14ac:dyDescent="0.35">
      <c r="A168" s="18"/>
      <c r="B168" s="169"/>
      <c r="C168" s="119"/>
      <c r="D168" s="170"/>
      <c r="E168" s="119"/>
      <c r="F168" s="193"/>
      <c r="G168" s="119"/>
      <c r="H168" s="119"/>
      <c r="I168" s="18"/>
    </row>
    <row r="169" spans="1:9" ht="16" x14ac:dyDescent="0.35">
      <c r="A169" s="18"/>
      <c r="B169" s="160" t="s">
        <v>2291</v>
      </c>
      <c r="C169" s="119"/>
      <c r="D169" s="185"/>
      <c r="E169" s="119"/>
      <c r="F169" s="185"/>
      <c r="G169" s="119"/>
      <c r="H169" s="162"/>
      <c r="I169" s="18"/>
    </row>
    <row r="170" spans="1:9" ht="28" x14ac:dyDescent="0.35">
      <c r="A170" s="18"/>
      <c r="B170" s="186" t="s">
        <v>2292</v>
      </c>
      <c r="C170" s="119"/>
      <c r="D170" s="250" t="s">
        <v>1490</v>
      </c>
      <c r="E170" s="119"/>
      <c r="F170" s="250" t="s">
        <v>2605</v>
      </c>
      <c r="G170" s="119"/>
      <c r="H170" s="165"/>
      <c r="I170" s="18"/>
    </row>
    <row r="171" spans="1:9" ht="42" x14ac:dyDescent="0.35">
      <c r="A171" s="18"/>
      <c r="B171" s="190" t="s">
        <v>2068</v>
      </c>
      <c r="C171" s="119"/>
      <c r="D171" s="353">
        <v>63882623</v>
      </c>
      <c r="E171" s="119"/>
      <c r="F171" s="250" t="s">
        <v>1169</v>
      </c>
      <c r="G171" s="119"/>
      <c r="H171" s="165"/>
      <c r="I171" s="18"/>
    </row>
    <row r="172" spans="1:9" ht="28" x14ac:dyDescent="0.35">
      <c r="A172" s="18"/>
      <c r="B172" s="194" t="s">
        <v>2293</v>
      </c>
      <c r="C172" s="119"/>
      <c r="D172" s="353">
        <v>140951063</v>
      </c>
      <c r="E172" s="119"/>
      <c r="F172" s="250" t="s">
        <v>1169</v>
      </c>
      <c r="G172" s="119"/>
      <c r="H172" s="168"/>
      <c r="I172" s="18"/>
    </row>
    <row r="173" spans="1:9" ht="16" x14ac:dyDescent="0.35">
      <c r="A173" s="18"/>
      <c r="B173" s="169"/>
      <c r="C173" s="119"/>
      <c r="D173" s="170"/>
      <c r="E173" s="119"/>
      <c r="F173" s="193"/>
      <c r="G173" s="119"/>
      <c r="H173" s="119"/>
      <c r="I173" s="18"/>
    </row>
    <row r="174" spans="1:9" ht="28" x14ac:dyDescent="0.35">
      <c r="A174" s="18"/>
      <c r="B174" s="160" t="s">
        <v>2294</v>
      </c>
      <c r="C174" s="119"/>
      <c r="D174" s="185"/>
      <c r="E174" s="119"/>
      <c r="F174" s="185"/>
      <c r="G174" s="119"/>
      <c r="H174" s="162"/>
      <c r="I174" s="18"/>
    </row>
    <row r="175" spans="1:9" ht="63" customHeight="1" x14ac:dyDescent="0.35">
      <c r="A175" s="18"/>
      <c r="B175" s="186" t="s">
        <v>2295</v>
      </c>
      <c r="C175" s="119"/>
      <c r="D175" s="250" t="s">
        <v>2534</v>
      </c>
      <c r="E175" s="119"/>
      <c r="F175" s="250" t="s">
        <v>2606</v>
      </c>
      <c r="G175" s="119"/>
      <c r="H175" s="165"/>
      <c r="I175" s="18"/>
    </row>
    <row r="176" spans="1:9" ht="28" x14ac:dyDescent="0.35">
      <c r="A176" s="18"/>
      <c r="B176" s="186" t="s">
        <v>2296</v>
      </c>
      <c r="C176" s="119"/>
      <c r="D176" s="250" t="s">
        <v>2534</v>
      </c>
      <c r="E176" s="119"/>
      <c r="F176" s="250" t="s">
        <v>2607</v>
      </c>
      <c r="G176" s="119"/>
      <c r="H176" s="165"/>
      <c r="I176" s="18"/>
    </row>
    <row r="177" spans="1:9" ht="70" x14ac:dyDescent="0.35">
      <c r="A177" s="18"/>
      <c r="B177" s="187" t="s">
        <v>2297</v>
      </c>
      <c r="C177" s="119"/>
      <c r="D177" s="250" t="s">
        <v>2534</v>
      </c>
      <c r="E177" s="119"/>
      <c r="F177" s="250" t="s">
        <v>2608</v>
      </c>
      <c r="G177" s="119"/>
      <c r="H177" s="168"/>
      <c r="I177" s="18"/>
    </row>
    <row r="178" spans="1:9" ht="16" x14ac:dyDescent="0.35">
      <c r="A178" s="18"/>
      <c r="B178" s="169"/>
      <c r="C178" s="119"/>
      <c r="D178" s="170"/>
      <c r="E178" s="119"/>
      <c r="F178" s="193"/>
      <c r="G178" s="119"/>
      <c r="H178" s="119"/>
      <c r="I178" s="18"/>
    </row>
    <row r="179" spans="1:9" ht="32.5" customHeight="1" x14ac:dyDescent="0.35">
      <c r="A179" s="18"/>
      <c r="B179" s="160" t="s">
        <v>2298</v>
      </c>
      <c r="C179" s="119"/>
      <c r="D179" s="185"/>
      <c r="E179" s="119"/>
      <c r="F179" s="185"/>
      <c r="G179" s="119"/>
      <c r="H179" s="162"/>
      <c r="I179" s="18"/>
    </row>
    <row r="180" spans="1:9" ht="28" x14ac:dyDescent="0.35">
      <c r="A180" s="18"/>
      <c r="B180" s="186" t="s">
        <v>2299</v>
      </c>
      <c r="C180" s="119"/>
      <c r="D180" s="250" t="s">
        <v>1503</v>
      </c>
      <c r="E180" s="119"/>
      <c r="F180" s="250" t="str">
        <f>IF(D180=Listes!$K$4,"&lt; Indiquez l'URL de la source &gt;",IF(D180=Listes!$K$5,"&lt; Référence de la section dans le Rapport ITIE ou URL&gt;",IF(D180=Listes!$K$6,"&lt; Référence de la non-applicabilité &gt;","")))</f>
        <v/>
      </c>
      <c r="G180" s="119"/>
      <c r="H180" s="165"/>
      <c r="I180" s="18"/>
    </row>
    <row r="181" spans="1:9" ht="28" x14ac:dyDescent="0.35">
      <c r="A181" s="18"/>
      <c r="B181" s="190" t="s">
        <v>2300</v>
      </c>
      <c r="C181" s="119"/>
      <c r="D181" s="250" t="s">
        <v>2194</v>
      </c>
      <c r="E181" s="119"/>
      <c r="F181" s="250" t="s">
        <v>1465</v>
      </c>
      <c r="G181" s="119"/>
      <c r="H181" s="165"/>
      <c r="I181" s="18"/>
    </row>
    <row r="182" spans="1:9" ht="28" x14ac:dyDescent="0.35">
      <c r="A182" s="18"/>
      <c r="B182" s="190" t="s">
        <v>2301</v>
      </c>
      <c r="C182" s="119"/>
      <c r="D182" s="250" t="s">
        <v>2194</v>
      </c>
      <c r="E182" s="195"/>
      <c r="F182" s="250" t="s">
        <v>1465</v>
      </c>
      <c r="G182" s="119"/>
      <c r="H182" s="165"/>
      <c r="I182" s="18"/>
    </row>
    <row r="183" spans="1:9" ht="28" x14ac:dyDescent="0.35">
      <c r="A183" s="18"/>
      <c r="B183" s="186" t="s">
        <v>2302</v>
      </c>
      <c r="C183" s="119"/>
      <c r="D183" s="250" t="s">
        <v>1490</v>
      </c>
      <c r="E183" s="119"/>
      <c r="F183" s="250" t="s">
        <v>2609</v>
      </c>
      <c r="G183" s="119"/>
      <c r="H183" s="165"/>
      <c r="I183" s="18"/>
    </row>
    <row r="184" spans="1:9" ht="28" x14ac:dyDescent="0.35">
      <c r="A184" s="18"/>
      <c r="B184" s="190" t="s">
        <v>2303</v>
      </c>
      <c r="C184" s="119"/>
      <c r="D184" s="250">
        <v>14560000</v>
      </c>
      <c r="E184" s="119"/>
      <c r="F184" s="250" t="s">
        <v>1169</v>
      </c>
      <c r="G184" s="119"/>
      <c r="H184" s="165"/>
      <c r="I184" s="18"/>
    </row>
    <row r="185" spans="1:9" ht="28" x14ac:dyDescent="0.35">
      <c r="A185" s="18"/>
      <c r="B185" s="190" t="s">
        <v>2304</v>
      </c>
      <c r="C185" s="119"/>
      <c r="D185" s="250">
        <v>201147453</v>
      </c>
      <c r="E185" s="119"/>
      <c r="F185" s="250" t="s">
        <v>1169</v>
      </c>
      <c r="G185" s="119"/>
      <c r="H185" s="165"/>
      <c r="I185" s="18"/>
    </row>
    <row r="186" spans="1:9" ht="28" x14ac:dyDescent="0.35">
      <c r="A186" s="18"/>
      <c r="B186" s="186" t="s">
        <v>2128</v>
      </c>
      <c r="C186" s="119"/>
      <c r="D186" s="250" t="s">
        <v>1503</v>
      </c>
      <c r="E186" s="119"/>
      <c r="F186" s="250" t="str">
        <f>IF(D186=Listes!$K$4,"&lt; Indiquez l'URL de la source &gt;",IF(D186=Listes!$K$5,"&lt; Référence de la section dans le Rapport ITIE ou URL&gt;",IF(D186=Listes!$K$6,"&lt; Référence de la non-applicabilité &gt;","")))</f>
        <v/>
      </c>
      <c r="G186" s="119"/>
      <c r="H186" s="165"/>
      <c r="I186" s="18"/>
    </row>
    <row r="187" spans="1:9" ht="28" x14ac:dyDescent="0.35">
      <c r="A187" s="18"/>
      <c r="B187" s="190" t="s">
        <v>2129</v>
      </c>
      <c r="C187" s="119"/>
      <c r="D187" s="250" t="s">
        <v>2194</v>
      </c>
      <c r="E187" s="119"/>
      <c r="F187" s="250" t="s">
        <v>1465</v>
      </c>
      <c r="G187" s="119"/>
      <c r="H187" s="165"/>
      <c r="I187" s="18"/>
    </row>
    <row r="188" spans="1:9" ht="28" x14ac:dyDescent="0.35">
      <c r="A188" s="18"/>
      <c r="B188" s="194" t="s">
        <v>2130</v>
      </c>
      <c r="C188" s="119"/>
      <c r="D188" s="250" t="s">
        <v>2194</v>
      </c>
      <c r="E188" s="119"/>
      <c r="F188" s="250" t="s">
        <v>1465</v>
      </c>
      <c r="G188" s="119"/>
      <c r="H188" s="168"/>
      <c r="I188" s="18"/>
    </row>
    <row r="189" spans="1:9" ht="16" x14ac:dyDescent="0.35">
      <c r="A189" s="18"/>
      <c r="B189" s="169"/>
      <c r="C189" s="119"/>
      <c r="D189" s="170"/>
      <c r="E189" s="119"/>
      <c r="F189" s="193"/>
      <c r="G189" s="119"/>
      <c r="H189" s="119"/>
      <c r="I189" s="18"/>
    </row>
    <row r="190" spans="1:9" ht="16" x14ac:dyDescent="0.35">
      <c r="A190" s="18"/>
      <c r="B190" s="160" t="s">
        <v>2305</v>
      </c>
      <c r="C190" s="119"/>
      <c r="D190" s="185"/>
      <c r="E190" s="119"/>
      <c r="F190" s="185"/>
      <c r="G190" s="119"/>
      <c r="H190" s="162"/>
      <c r="I190" s="18"/>
    </row>
    <row r="191" spans="1:9" ht="28" x14ac:dyDescent="0.35">
      <c r="A191" s="18"/>
      <c r="B191" s="186" t="s">
        <v>2306</v>
      </c>
      <c r="C191" s="119"/>
      <c r="D191" s="250" t="s">
        <v>1497</v>
      </c>
      <c r="E191" s="119"/>
      <c r="F191" s="250" t="s">
        <v>2610</v>
      </c>
      <c r="G191" s="119"/>
      <c r="H191" s="165"/>
      <c r="I191" s="18"/>
    </row>
    <row r="192" spans="1:9" ht="28" x14ac:dyDescent="0.35">
      <c r="A192" s="18"/>
      <c r="B192" s="194" t="s">
        <v>2069</v>
      </c>
      <c r="C192" s="119"/>
      <c r="D192" s="252" t="s">
        <v>2194</v>
      </c>
      <c r="E192" s="119"/>
      <c r="F192" s="252" t="s">
        <v>1465</v>
      </c>
      <c r="G192" s="119"/>
      <c r="H192" s="168"/>
      <c r="I192" s="18"/>
    </row>
    <row r="193" spans="1:9" ht="16" x14ac:dyDescent="0.35">
      <c r="A193" s="18"/>
      <c r="B193" s="169"/>
      <c r="C193" s="119"/>
      <c r="D193" s="170"/>
      <c r="E193" s="119"/>
      <c r="F193" s="193"/>
      <c r="G193" s="119"/>
      <c r="H193" s="119"/>
      <c r="I193" s="18"/>
    </row>
    <row r="194" spans="1:9" ht="16" x14ac:dyDescent="0.35">
      <c r="A194" s="18"/>
      <c r="B194" s="160" t="s">
        <v>2307</v>
      </c>
      <c r="C194" s="119"/>
      <c r="D194" s="196"/>
      <c r="E194" s="119"/>
      <c r="F194" s="197"/>
      <c r="G194" s="119"/>
      <c r="H194" s="162"/>
      <c r="I194" s="18"/>
    </row>
    <row r="195" spans="1:9" ht="28" x14ac:dyDescent="0.35">
      <c r="A195" s="18"/>
      <c r="B195" s="198" t="s">
        <v>2308</v>
      </c>
      <c r="C195" s="119"/>
      <c r="D195" s="250" t="s">
        <v>1490</v>
      </c>
      <c r="E195" s="119"/>
      <c r="F195" s="354" t="s">
        <v>2611</v>
      </c>
      <c r="G195" s="119"/>
      <c r="H195" s="165"/>
      <c r="I195" s="18"/>
    </row>
    <row r="196" spans="1:9" ht="27.5" customHeight="1" x14ac:dyDescent="0.35">
      <c r="A196" s="18"/>
      <c r="B196" s="199" t="s">
        <v>2309</v>
      </c>
      <c r="C196" s="119"/>
      <c r="D196" s="355">
        <v>1025</v>
      </c>
      <c r="E196" s="119"/>
      <c r="F196" s="250" t="s">
        <v>2612</v>
      </c>
      <c r="G196" s="119"/>
      <c r="H196" s="165"/>
      <c r="I196" s="18"/>
    </row>
    <row r="197" spans="1:9" ht="16" x14ac:dyDescent="0.35">
      <c r="A197" s="18"/>
      <c r="B197" s="182" t="s">
        <v>2111</v>
      </c>
      <c r="C197" s="119"/>
      <c r="D197" s="355">
        <v>21492.5</v>
      </c>
      <c r="E197" s="119"/>
      <c r="F197" s="250" t="s">
        <v>2612</v>
      </c>
      <c r="G197" s="119"/>
      <c r="H197" s="165"/>
      <c r="I197" s="18"/>
    </row>
    <row r="198" spans="1:9" ht="16" x14ac:dyDescent="0.35">
      <c r="A198" s="18"/>
      <c r="B198" s="163" t="s">
        <v>2310</v>
      </c>
      <c r="C198" s="119"/>
      <c r="D198" s="355">
        <v>568.32000000000005</v>
      </c>
      <c r="E198" s="119"/>
      <c r="F198" s="250" t="s">
        <v>2612</v>
      </c>
      <c r="G198" s="119"/>
      <c r="H198" s="165"/>
      <c r="I198" s="18"/>
    </row>
    <row r="199" spans="1:9" ht="16" x14ac:dyDescent="0.35">
      <c r="A199" s="18"/>
      <c r="B199" s="163" t="s">
        <v>2311</v>
      </c>
      <c r="C199" s="119"/>
      <c r="D199" s="355">
        <v>3522.6</v>
      </c>
      <c r="E199" s="119"/>
      <c r="F199" s="250" t="s">
        <v>2612</v>
      </c>
      <c r="G199" s="119"/>
      <c r="H199" s="165"/>
      <c r="I199" s="18"/>
    </row>
    <row r="200" spans="1:9" ht="16" x14ac:dyDescent="0.35">
      <c r="A200" s="18"/>
      <c r="B200" s="163" t="s">
        <v>2312</v>
      </c>
      <c r="C200" s="119"/>
      <c r="D200" s="355">
        <v>1177.9000000000001</v>
      </c>
      <c r="E200" s="119"/>
      <c r="F200" s="250" t="s">
        <v>2612</v>
      </c>
      <c r="G200" s="119"/>
      <c r="H200" s="165"/>
      <c r="I200" s="18"/>
    </row>
    <row r="201" spans="1:9" ht="16" x14ac:dyDescent="0.35">
      <c r="A201" s="18"/>
      <c r="B201" s="163" t="s">
        <v>2313</v>
      </c>
      <c r="C201" s="119"/>
      <c r="D201" s="355">
        <v>4151</v>
      </c>
      <c r="E201" s="119"/>
      <c r="F201" s="250" t="s">
        <v>2612</v>
      </c>
      <c r="G201" s="119"/>
      <c r="H201" s="165"/>
      <c r="I201" s="18"/>
    </row>
    <row r="202" spans="1:9" ht="16" x14ac:dyDescent="0.35">
      <c r="A202" s="18"/>
      <c r="B202" s="163" t="s">
        <v>2314</v>
      </c>
      <c r="C202" s="119"/>
      <c r="D202" s="355">
        <v>1486</v>
      </c>
      <c r="E202" s="119"/>
      <c r="F202" s="250" t="s">
        <v>2613</v>
      </c>
      <c r="G202" s="119"/>
      <c r="H202" s="165"/>
      <c r="I202" s="18"/>
    </row>
    <row r="203" spans="1:9" ht="16" x14ac:dyDescent="0.35">
      <c r="A203" s="18"/>
      <c r="B203" s="163" t="s">
        <v>2360</v>
      </c>
      <c r="C203" s="119"/>
      <c r="D203" s="355">
        <v>360</v>
      </c>
      <c r="E203" s="119"/>
      <c r="F203" s="250" t="s">
        <v>2613</v>
      </c>
      <c r="G203" s="119"/>
      <c r="H203" s="165"/>
      <c r="I203" s="18"/>
    </row>
    <row r="204" spans="1:9" ht="16" x14ac:dyDescent="0.35">
      <c r="A204" s="18"/>
      <c r="B204" s="163" t="s">
        <v>2361</v>
      </c>
      <c r="C204" s="119"/>
      <c r="D204" s="355">
        <v>1846</v>
      </c>
      <c r="E204" s="119"/>
      <c r="F204" s="250" t="s">
        <v>2613</v>
      </c>
      <c r="G204" s="119"/>
      <c r="H204" s="165"/>
      <c r="I204" s="18"/>
    </row>
    <row r="205" spans="1:9" ht="16" x14ac:dyDescent="0.35">
      <c r="A205" s="18"/>
      <c r="B205" s="163" t="s">
        <v>2362</v>
      </c>
      <c r="C205" s="119"/>
      <c r="D205" s="355">
        <v>354756</v>
      </c>
      <c r="E205" s="119"/>
      <c r="F205" s="250" t="s">
        <v>2613</v>
      </c>
      <c r="G205" s="119"/>
      <c r="H205" s="165"/>
      <c r="I205" s="18"/>
    </row>
    <row r="206" spans="1:9" ht="16" x14ac:dyDescent="0.35">
      <c r="A206" s="18"/>
      <c r="B206" s="163" t="s">
        <v>2315</v>
      </c>
      <c r="C206" s="119"/>
      <c r="D206" s="250">
        <v>293.65100000000001</v>
      </c>
      <c r="E206" s="119"/>
      <c r="F206" s="250" t="s">
        <v>2560</v>
      </c>
      <c r="G206" s="119"/>
      <c r="H206" s="165"/>
      <c r="I206" s="18"/>
    </row>
    <row r="207" spans="1:9" ht="16" x14ac:dyDescent="0.35">
      <c r="A207" s="18"/>
      <c r="B207" s="163" t="s">
        <v>2316</v>
      </c>
      <c r="C207" s="119"/>
      <c r="D207" s="250" t="s">
        <v>2614</v>
      </c>
      <c r="E207" s="119"/>
      <c r="F207" s="250" t="s">
        <v>2614</v>
      </c>
      <c r="G207" s="119"/>
      <c r="H207" s="165"/>
      <c r="I207" s="18"/>
    </row>
    <row r="208" spans="1:9" ht="16" x14ac:dyDescent="0.35">
      <c r="A208" s="18"/>
      <c r="B208" s="181" t="s">
        <v>2317</v>
      </c>
      <c r="C208" s="119"/>
      <c r="D208" s="252" t="s">
        <v>2194</v>
      </c>
      <c r="E208" s="119"/>
      <c r="F208" s="252" t="s">
        <v>1465</v>
      </c>
      <c r="G208" s="119"/>
      <c r="H208" s="168"/>
      <c r="I208" s="18"/>
    </row>
    <row r="209" spans="1:9" ht="16" x14ac:dyDescent="0.35">
      <c r="A209" s="18"/>
      <c r="B209" s="193"/>
      <c r="C209" s="119"/>
      <c r="D209" s="200"/>
      <c r="E209" s="119"/>
      <c r="F209" s="193"/>
      <c r="G209" s="119"/>
      <c r="H209" s="119"/>
      <c r="I209" s="18"/>
    </row>
    <row r="210" spans="1:9" ht="16" x14ac:dyDescent="0.35">
      <c r="A210" s="18"/>
      <c r="B210" s="160" t="s">
        <v>2363</v>
      </c>
      <c r="C210" s="253"/>
      <c r="D210" s="254"/>
      <c r="E210" s="253"/>
      <c r="F210" s="254"/>
      <c r="G210" s="253"/>
      <c r="H210" s="255"/>
      <c r="I210" s="18"/>
    </row>
    <row r="211" spans="1:9" ht="37.5" customHeight="1" x14ac:dyDescent="0.35">
      <c r="A211" s="18"/>
      <c r="B211" s="262" t="s">
        <v>2364</v>
      </c>
      <c r="C211" s="253"/>
      <c r="D211" s="256"/>
      <c r="E211" s="253"/>
      <c r="F211" s="256"/>
      <c r="G211" s="253"/>
      <c r="H211" s="257"/>
      <c r="I211" s="18"/>
    </row>
    <row r="212" spans="1:9" ht="30" x14ac:dyDescent="0.35">
      <c r="A212" s="18"/>
      <c r="B212" s="258" t="s">
        <v>2365</v>
      </c>
      <c r="C212" s="253"/>
      <c r="D212" s="250" t="s">
        <v>1490</v>
      </c>
      <c r="E212" s="253"/>
      <c r="F212" s="354" t="s">
        <v>2615</v>
      </c>
      <c r="G212" s="253"/>
      <c r="H212" s="257"/>
      <c r="I212" s="18"/>
    </row>
    <row r="213" spans="1:9" ht="60" x14ac:dyDescent="0.35">
      <c r="A213" s="18"/>
      <c r="B213" s="258" t="s">
        <v>2366</v>
      </c>
      <c r="C213" s="259"/>
      <c r="D213" s="250" t="s">
        <v>1503</v>
      </c>
      <c r="E213" s="253"/>
      <c r="F213" s="250" t="str">
        <f>IF(D213=Listes!$K$4,"&lt; Indiquez l'URL de la source &gt;",IF(D213=Listes!$K$5,"&lt; Référence de la section dans le Rapport ITIE ou URL&gt;",IF(D213=Listes!$K$6,"&lt; Référence de la non-applicabilité &gt;","")))</f>
        <v/>
      </c>
      <c r="G213" s="253"/>
      <c r="H213" s="257"/>
      <c r="I213" s="18"/>
    </row>
    <row r="214" spans="1:9" ht="30" x14ac:dyDescent="0.35">
      <c r="A214" s="18"/>
      <c r="B214" s="260" t="s">
        <v>2367</v>
      </c>
      <c r="C214" s="259"/>
      <c r="D214" s="250" t="s">
        <v>1503</v>
      </c>
      <c r="E214" s="253"/>
      <c r="F214" s="250" t="str">
        <f>IF(D214=Listes!$K$4,"&lt; Indiquez l'URL de la source &gt;",IF(D214=Listes!$K$5,"&lt; Référence de la section dans le Rapport ITIE ou URL&gt;",IF(D214=Listes!$K$6,"&lt; Référence de la non-applicabilité &gt;","")))</f>
        <v/>
      </c>
      <c r="G214" s="253"/>
      <c r="H214" s="261"/>
      <c r="I214" s="18"/>
    </row>
    <row r="215" spans="1:9" ht="16" x14ac:dyDescent="0.35">
      <c r="A215" s="18"/>
      <c r="B215" s="193"/>
      <c r="C215" s="119"/>
      <c r="D215" s="200"/>
      <c r="E215" s="119"/>
      <c r="F215" s="193"/>
      <c r="G215" s="119"/>
      <c r="H215" s="119"/>
      <c r="I215" s="18"/>
    </row>
    <row r="216" spans="1:9" ht="14.15" customHeight="1" x14ac:dyDescent="0.35">
      <c r="A216" s="18"/>
      <c r="B216" s="49"/>
      <c r="D216" s="49"/>
      <c r="F216" s="49"/>
      <c r="H216" s="18"/>
      <c r="I216" s="18"/>
    </row>
    <row r="217" spans="1:9" ht="17.25" hidden="1" customHeight="1" thickBot="1" x14ac:dyDescent="0.45">
      <c r="B217" s="201"/>
      <c r="C217" s="319" t="s">
        <v>2158</v>
      </c>
      <c r="D217" s="319"/>
      <c r="E217" s="319"/>
      <c r="F217" s="319"/>
      <c r="G217" s="319"/>
      <c r="H217" s="201"/>
    </row>
    <row r="218" spans="1:9" ht="24" hidden="1" customHeight="1" thickBot="1" x14ac:dyDescent="0.45">
      <c r="B218" s="202"/>
      <c r="C218" s="304" t="s">
        <v>2159</v>
      </c>
      <c r="D218" s="304"/>
      <c r="E218" s="304"/>
      <c r="F218" s="304"/>
      <c r="G218" s="304"/>
      <c r="H218" s="202"/>
    </row>
    <row r="219" spans="1:9" ht="25" hidden="1" customHeight="1" thickBot="1" x14ac:dyDescent="0.45">
      <c r="B219" s="202"/>
      <c r="C219" s="303" t="s">
        <v>2160</v>
      </c>
      <c r="D219" s="303"/>
      <c r="E219" s="303"/>
      <c r="F219" s="303"/>
      <c r="G219" s="303"/>
      <c r="H219" s="202"/>
    </row>
    <row r="220" spans="1:9" ht="18.5" hidden="1" customHeight="1" thickBot="1" x14ac:dyDescent="0.45">
      <c r="B220" s="83"/>
      <c r="C220" s="315" t="s">
        <v>2161</v>
      </c>
      <c r="D220" s="297"/>
      <c r="E220" s="297"/>
      <c r="F220" s="297"/>
      <c r="G220" s="316"/>
      <c r="H220" s="203"/>
    </row>
    <row r="221" spans="1:9" ht="16.5" thickBot="1" x14ac:dyDescent="0.4">
      <c r="A221" s="18"/>
      <c r="B221" s="62"/>
      <c r="C221" s="62"/>
      <c r="D221" s="62"/>
      <c r="E221" s="62"/>
      <c r="F221" s="62"/>
      <c r="G221" s="62"/>
      <c r="H221" s="63"/>
      <c r="I221" s="18"/>
    </row>
    <row r="222" spans="1:9" ht="19" x14ac:dyDescent="0.35">
      <c r="A222" s="18"/>
      <c r="B222" s="204" t="s">
        <v>2215</v>
      </c>
      <c r="D222" s="205"/>
      <c r="F222" s="205"/>
      <c r="H222" s="18"/>
      <c r="I222" s="18"/>
    </row>
    <row r="223" spans="1:9" ht="16" customHeight="1" x14ac:dyDescent="0.35">
      <c r="B223" s="299" t="s">
        <v>2355</v>
      </c>
      <c r="C223" s="299"/>
      <c r="D223" s="299"/>
      <c r="F223" s="206"/>
    </row>
    <row r="224" spans="1:9" ht="16" x14ac:dyDescent="0.35"/>
    <row r="225" ht="16" x14ac:dyDescent="0.35"/>
    <row r="226" ht="16" x14ac:dyDescent="0.35"/>
    <row r="227" ht="16" x14ac:dyDescent="0.35"/>
    <row r="228" ht="16" x14ac:dyDescent="0.35"/>
    <row r="229" ht="16" x14ac:dyDescent="0.35"/>
    <row r="230" ht="16" x14ac:dyDescent="0.35"/>
    <row r="231" ht="16" x14ac:dyDescent="0.35"/>
    <row r="232" ht="16" x14ac:dyDescent="0.35"/>
    <row r="233" ht="16" x14ac:dyDescent="0.35"/>
    <row r="234" ht="16" x14ac:dyDescent="0.35"/>
    <row r="235" ht="16" x14ac:dyDescent="0.35"/>
    <row r="236" ht="16" x14ac:dyDescent="0.35"/>
    <row r="237" ht="16" x14ac:dyDescent="0.35"/>
    <row r="238" ht="16" x14ac:dyDescent="0.35"/>
    <row r="239" ht="16" x14ac:dyDescent="0.35"/>
    <row r="240" ht="16" x14ac:dyDescent="0.35"/>
    <row r="241" ht="16" x14ac:dyDescent="0.35"/>
    <row r="242" ht="16" x14ac:dyDescent="0.35"/>
    <row r="243" ht="16" x14ac:dyDescent="0.35"/>
    <row r="244" ht="16" x14ac:dyDescent="0.35"/>
    <row r="245" ht="16" x14ac:dyDescent="0.35"/>
    <row r="246" ht="16" x14ac:dyDescent="0.35"/>
    <row r="247" ht="16" x14ac:dyDescent="0.35"/>
  </sheetData>
  <mergeCells count="13">
    <mergeCell ref="C220:G220"/>
    <mergeCell ref="B223:D223"/>
    <mergeCell ref="B10:E10"/>
    <mergeCell ref="B15:H15"/>
    <mergeCell ref="B11:E11"/>
    <mergeCell ref="B12:E12"/>
    <mergeCell ref="B13:E13"/>
    <mergeCell ref="B14:E14"/>
    <mergeCell ref="F10:H14"/>
    <mergeCell ref="C217:G217"/>
    <mergeCell ref="C219:G219"/>
    <mergeCell ref="C218:G218"/>
    <mergeCell ref="H45:H48"/>
  </mergeCells>
  <dataValidations count="34">
    <dataValidation type="whole" allowBlank="1" showInputMessage="1" showErrorMessage="1" errorTitle="Veuillez ne pas modifier" error="Veuillez ne pas modifier ces cellules" sqref="B30:B38 B40:B43 B45:B50 B52:B55 B62:B63 B66:B67 B57:B60" xr:uid="{18A3AE5E-DCF3-4B6B-B982-7AC10E52BD8F}">
      <formula1>10000</formula1>
      <formula2>500000</formula2>
    </dataValidation>
    <dataValidation type="textLength" allowBlank="1" showInputMessage="1" showErrorMessage="1" errorTitle="Veuillez ne pas modifier" error="Veuillez ne pas modifier ces cellules" sqref="B24:B26 B121 B98:B99 B215 B19:B22 B96 B116 B147:B149 B155:B156 B139:B141 B143:B145 B123 B151:B153 B137 B131 B133 B135 B118:B119 B209 B28:B29 D120 D155" xr:uid="{FD1D0A5E-84E8-48AE-8EBF-6C369F2DFD67}">
      <formula1>10000</formula1>
      <formula2>50000</formula2>
    </dataValidation>
    <dataValidation type="whole" allowBlank="1" showInputMessage="1" showErrorMessage="1" errorTitle="Veuillez ne pas modifier" error="Veuillez ne pas modifier ces cellules" sqref="B23 B154 B150 B146 B142 B138 B122 B117 B97 B210:B214 B61 B56 B51 B44 B39 B17 B157:B178 B180:B185 B189:B195 B198:B202 B207:B208 B64" xr:uid="{01346396-8EEF-4FE6-A746-910274283B08}">
      <formula1>10000</formula1>
      <formula2>50000</formula2>
    </dataValidation>
    <dataValidation type="decimal" allowBlank="1" showInputMessage="1" showErrorMessage="1" errorTitle="Veuillez ne pas modifier" error="Veuillez ne pas modifier ces cellules" sqref="B221:D222 E221:H223" xr:uid="{32870CFC-EE36-4A4D-ADBB-C0FF5DB2CF74}">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67 F207:F208 F181:F182 F192 F148 F152 F196:F202 F144 F140 F184:F185 F187:F188 F171:F172" xr:uid="{DF1072C8-FEFB-4147-B6AD-F78CF91C4B7A}">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81:D182 D192 D140 D167 D152 D171:D172 D144 D184:D185 D187:D188 D148" xr:uid="{CAF5D0AB-277F-4538-9B2E-5DE974E3DE80}">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130:D136 D100:D115 D125:D128 D68:D95" xr:uid="{0B8878C8-6619-40E9-8096-EE6BE7FC604B}">
      <formula1>0</formula1>
    </dataValidation>
    <dataValidation type="decimal" allowBlank="1" showInputMessage="1" showErrorMessage="1" sqref="D156" xr:uid="{81426A4D-290E-4AF2-8D6F-F3149A13F5AA}">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tous secteurs-" prompt="Veuillez indiquer le total des investissements dans le pays pour l'année fiscale, en dollars ou monnaie locale (prix courants)_x000a__x000a_Peut correspondre à la" sqref="D208" xr:uid="{3032E63C-A6E8-43E4-84A7-B8C926F323CA}">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secteur extract" prompt="Veuillez indiquer le total des investissements dans le secteur extractif pour l'année fiscale, en dollars ou monnaie locale (prix courants)_x000a__x000a_Peut corr" sqref="D207" xr:uid="{29BBE371-2BA2-4A29-B3CA-B0E28CA0DF73}">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mploi -tous secteurs-" prompt="Représente, en chiffres absolus, le total des emplois dans le pays." sqref="D206" xr:uid="{BAFA2F2B-EDC7-4ED6-B7B6-EDDF140F3E6B}">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205" xr:uid="{60DE8021-5F5F-4E0F-9D3A-3B71F13F04B0}">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201" xr:uid="{D9301F44-46FB-4E7E-B05E-A7BEDE62F157}">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96:D197" xr:uid="{444DC13F-2674-42BB-A5F3-7D76596203A4}">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Produit Intérieur Brut" prompt="Cela se rapporte au produit intérieur brut, en USD courants ou en devise locale._x000a__x000a_Veuillez ne saisir que des chiffres dans cette cellule. Si d'autres " sqref="D198" xr:uid="{6C0FFD4F-BEA6-48E8-82B4-92DB05033CDF}">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199" xr:uid="{D3779151-A0BD-4E61-B3AB-68878424E332}">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200" xr:uid="{B8BCCF84-9BE3-4049-B66C-57BDC5195541}">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202" xr:uid="{558D9CE5-F71C-4FA0-9506-950123E3BFA5}">
      <formula1>2</formula1>
    </dataValidation>
    <dataValidation type="whole" allowBlank="1" showInputMessage="1" showErrorMessage="1" errorTitle="Veuillez ne pas modifier" error="Veuillez ne pas modifier ces cellules" sqref="C217:G220" xr:uid="{FB14B789-8746-4A91-B239-3E7D6093A432}">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0 F72 F74 F76 F78 F80 F94 F100 F102 F104 F106 F108 F110 F112 F114 F125:F128 F130 F132 F134 F92 F90 F88 F86 F84 F82" xr:uid="{822EE6C6-D7C8-40D6-B2D5-7EEEDABD753E}">
      <formula1>"&lt;Selectionner unité&gt;,Sm3,Sm3 o.e.,Barils,Tonnes,oz,carats,Scf"</formula1>
    </dataValidation>
    <dataValidation allowBlank="1" showInputMessage="1" showErrorMessage="1" errorTitle="Veuillez ne pas modifier" error="Veuillez ne pas modifier ces cellules" sqref="B196:B197 B179 B186:B188 B223:D223 B203:B206" xr:uid="{586669E3-5B35-4E92-9DFA-2EE5239FB6A5}"/>
    <dataValidation allowBlank="1" showInputMessage="1" showErrorMessage="1" promptTitle="Nom du registre" prompt="Veuillez indiquer le nom du registre de la propriété réelle, si disponible." sqref="D54" xr:uid="{E22DDF9F-C550-48DA-8AE0-6F459EAD05BA}"/>
    <dataValidation allowBlank="1" showInputMessage="1" showErrorMessage="1" promptTitle="Name of the registry" prompt="Please input the name of the Beneficial Ownership Registry" sqref="D54" xr:uid="{132473C1-1E1D-4E60-8E12-86859396FD66}"/>
    <dataValidation type="list" showInputMessage="1" showErrorMessage="1" promptTitle="Type de déclaration" prompt="Veuillez indiquer le type de déclaration, parmi:_x000a__x000a_Divulgation systématique_x000a_Rapportage ITIE_x000a_Non disponible_x000a_Sans objet" sqref="D25:D28 D40:D42 D212:D214 D45:D49 D52:D53 D195 D62 D66:D67 D98:D99 D118:D119 D123 D139 D143 D147 D151 D32:D36 D166 D170 D175:D177 D180 D183 D191 D57:D59 D186 D158:D163" xr:uid="{EB0B96BC-C73F-4625-921B-B423889A69F8}">
      <formula1>Reporting_options_list</formula1>
    </dataValidation>
    <dataValidation type="whole" allowBlank="1" showInputMessage="1" showErrorMessage="1" errorTitle="Veuillez ne pas modifier" error="Veuillez ne pas modifier ces cellules" sqref="B124 B129 B136" xr:uid="{5F4D147F-5453-4AC4-8C54-2FA32A611CC1}">
      <formula1>1</formula1>
      <formula2>4</formula2>
    </dataValidation>
    <dataValidation type="whole" allowBlank="1" showInputMessage="1" showErrorMessage="1" errorTitle="Veuillez ne pas modifier" error="Veuillez ne pas modifier ces cellules" sqref="B120 F120" xr:uid="{096084D4-DA79-4AB9-A393-AB3BB925A435}">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203:F206" xr:uid="{491EFB04-64B8-4925-8080-186089A2EA5E}">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203" xr:uid="{77737CE6-1911-4110-97BD-45410D5C85EF}">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204" xr:uid="{F706CB78-296E-41D0-8D9F-43A6206372A6}">
      <formula1>2</formula1>
    </dataValidation>
    <dataValidation type="textLength" allowBlank="1" showInputMessage="1" showErrorMessage="1" sqref="H210:H214" xr:uid="{D3822C6C-1C26-43C8-B6B8-BA8DF4DB7CB6}">
      <formula1>0</formula1>
      <formula2>350</formula2>
    </dataValidation>
    <dataValidation type="whole" showInputMessage="1" showErrorMessage="1" sqref="G210:G214" xr:uid="{6537E2EF-AC38-44BE-BF3B-28377D248EF2}">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505EBCD6-D675-4478-93BA-C323F1C2E1DF}"/>
    <dataValidation showInputMessage="1" showErrorMessage="1" sqref="B65" xr:uid="{1564FEC5-59C5-47CE-A907-5ED79C11C066}"/>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78 B80 B94 B100 B102 B104 B106 B108 B110 B112 B114 B125:B127 B130 B132 B134 B92 B90 B88 B86 B84 B82" xr:uid="{07B289E1-7671-4E81-8910-8B957D51D6F5}">
      <formula1>Commodities_list</formula1>
    </dataValidation>
  </dataValidations>
  <hyperlinks>
    <hyperlink ref="B30" r:id="rId1" location="r2-2" display="Exigence ITIE 2.2: Octroi des licences" xr:uid="{00000000-0004-0000-0200-000007000000}"/>
    <hyperlink ref="B44" r:id="rId2" location="r2-4" xr:uid="{00000000-0004-0000-0200-000008000000}"/>
    <hyperlink ref="B51" r:id="rId3" location="r2-5" xr:uid="{00000000-0004-0000-0200-000009000000}"/>
    <hyperlink ref="B56" r:id="rId4" location="r2-6" xr:uid="{00000000-0004-0000-0200-00000A000000}"/>
    <hyperlink ref="B61" r:id="rId5" location="r3-1" xr:uid="{00000000-0004-0000-0200-00000B000000}"/>
    <hyperlink ref="B64" r:id="rId6" location="r3-2" xr:uid="{00000000-0004-0000-0200-00000C000000}"/>
    <hyperlink ref="B97" r:id="rId7" location="r3-3" xr:uid="{00000000-0004-0000-0200-00000D000000}"/>
    <hyperlink ref="B117" r:id="rId8" location="r4-1" xr:uid="{00000000-0004-0000-0200-00000E000000}"/>
    <hyperlink ref="B122" r:id="rId9" location="r4-2" xr:uid="{00000000-0004-0000-0200-00000F000000}"/>
    <hyperlink ref="B138" r:id="rId10" location="r4-3" xr:uid="{00000000-0004-0000-0200-000010000000}"/>
    <hyperlink ref="B142" r:id="rId11" location="r4-4" xr:uid="{00000000-0004-0000-0200-000011000000}"/>
    <hyperlink ref="B146" r:id="rId12" location="r4-5" xr:uid="{00000000-0004-0000-0200-000012000000}"/>
    <hyperlink ref="B150" r:id="rId13" location="r4-6" xr:uid="{00000000-0004-0000-0200-000013000000}"/>
    <hyperlink ref="B154" r:id="rId14" location="r4-8" xr:uid="{00000000-0004-0000-0200-000014000000}"/>
    <hyperlink ref="B157" r:id="rId15" location="r4-9" xr:uid="{00000000-0004-0000-0200-000015000000}"/>
    <hyperlink ref="B165" r:id="rId16" location="r5-1" xr:uid="{00000000-0004-0000-0200-000016000000}"/>
    <hyperlink ref="B169" r:id="rId17" location="r5-2" xr:uid="{00000000-0004-0000-0200-000017000000}"/>
    <hyperlink ref="B174" r:id="rId18" location="r5-3" xr:uid="{00000000-0004-0000-0200-000018000000}"/>
    <hyperlink ref="B190" r:id="rId19" location="r6-2" xr:uid="{00000000-0004-0000-0200-000019000000}"/>
    <hyperlink ref="B194" r:id="rId20" location="r6-3" xr:uid="{00000000-0004-0000-0200-00001A000000}"/>
    <hyperlink ref="B179" r:id="rId21" location="r6-1" display="Exigence ITIE 6.1: Dépenses sociales " xr:uid="{00000000-0004-0000-0200-000024000000}"/>
    <hyperlink ref="B15:H15" r:id="rId22" display="If you have any questions, please contact data@eiti.org" xr:uid="{00000000-0004-0000-0200-000029000000}"/>
    <hyperlink ref="C220:G220" r:id="rId23" display="Give us your feedback or report a conflict in the data! Write to us at  data@eiti.org" xr:uid="{CDC3591F-ADA9-4DB3-B355-D653DB6FB600}"/>
    <hyperlink ref="G220" r:id="rId24" display="Give us your feedback or report a conflict in the data! Write to us at  data@eiti.org" xr:uid="{A99B6764-1F3E-47AB-809A-4B3DA15ABEB1}"/>
    <hyperlink ref="E220:F220" r:id="rId25" display="Give us your feedback or report a conflict in the data! Write to us at  data@eiti.org" xr:uid="{3762A584-79C1-403C-A889-1F8B6A9F4EDC}"/>
    <hyperlink ref="F220" r:id="rId26" display="Give us your feedback or report a conflict in the data! Write to us at  data@eiti.org" xr:uid="{13FEE2CC-DF49-4876-978D-2AFDC30F458D}"/>
    <hyperlink ref="C218:G218" r:id="rId27" display="Vous voulez en savoir plus sur votre pays ? Vérifiez si votre pays met en œuvre la Norme ITIE en visitant https://eiti.org/countries" xr:uid="{03621DAE-7983-499C-8202-5F3199FEB9F9}"/>
    <hyperlink ref="C219:G219" r:id="rId28" display="Pour la version la plus récente des modèles de données résumées, consultez https://eiti.org/fr/document/modele-donnees-resumees-itie" xr:uid="{B64D4F97-54EE-4F7A-8E6F-BD8EAC781BA6}"/>
    <hyperlink ref="B23" r:id="rId29" location="r2-1" xr:uid="{00000000-0004-0000-0200-000006000000}"/>
    <hyperlink ref="B39" r:id="rId30" location="r2-3" xr:uid="{C8143657-2BB2-452B-A332-AA1FEF1004C7}"/>
    <hyperlink ref="B196" r:id="rId31" xr:uid="{935A10F2-7E13-4EDA-8C48-4E42B289EB4B}"/>
    <hyperlink ref="C217:G217" r:id="rId32" display="Pour plus d’information sur l’ITIE, visitez notre site Internet  https://eiti.org" xr:uid="{9118B4B3-45C5-4CAF-ADE5-EDB0AF20E096}"/>
    <hyperlink ref="B210" r:id="rId33" location="r6-4" display="EITI Requirement 6.4: Environmental impact" xr:uid="{833DE7D9-6853-4F5B-932A-13042510FCE5}"/>
    <hyperlink ref="B65" r:id="rId34" display="(Harmonised System Codes)" xr:uid="{1EA07E2E-372F-42BE-9BEC-A5AE1CE21E62}"/>
    <hyperlink ref="F40" r:id="rId35" xr:uid="{51924C42-CF4C-44A5-BE71-053508C2C757}"/>
    <hyperlink ref="F41" r:id="rId36" xr:uid="{FCA0D499-9B0A-47CF-8513-D2E887A83206}"/>
    <hyperlink ref="F47" r:id="rId37" xr:uid="{A54F6679-5A6B-4298-9E29-1EEC2B63C522}"/>
    <hyperlink ref="F48" r:id="rId38" xr:uid="{FB8396FD-C0AE-47D9-989D-2D71C1B95EAD}"/>
    <hyperlink ref="F59" r:id="rId39" xr:uid="{EA3A6E53-5A5F-493B-AAF8-22AD861772A3}"/>
    <hyperlink ref="F123" r:id="rId40" xr:uid="{81B1C7A5-313C-49E7-A138-46EB0C174D8C}"/>
  </hyperlinks>
  <pageMargins left="0.25" right="0.25" top="0.75" bottom="0.75" header="0.3" footer="0.3"/>
  <pageSetup paperSize="8" fitToHeight="0" orientation="landscape" horizontalDpi="2400" verticalDpi="2400" r:id="rId41"/>
  <drawing r:id="rId42"/>
  <extLst>
    <ext xmlns:x14="http://schemas.microsoft.com/office/spreadsheetml/2009/9/main" uri="{CCE6A557-97BC-4b89-ADB6-D9C93CAAB3DF}">
      <x14:dataValidations xmlns:xm="http://schemas.microsoft.com/office/excel/2006/main" count="4">
        <x14:dataValidation type="list" operator="equal" showInputMessage="1" showErrorMessage="1" errorTitle="Saisie erronée" error="Entrée non-valide" promptTitle="Veuillez indiquer la devise" prompt="Saisissez les 3 lettres du code-devise de l’ISO." xr:uid="{DEE8F900-F35E-4EF6-932B-6FF76D2CB843}">
          <x14:formula1>
            <xm:f>'C:\Users\kr65\Downloads\SD\2.0\[Summary Data 2.0 data validation french translation.xlsm]Lists'!#REF!</xm:f>
          </x14:formula1>
          <xm:sqref>F136</xm:sqref>
        </x14:dataValidation>
        <x14:dataValidation type="list" allowBlank="1" showInputMessage="1" showErrorMessage="1" xr:uid="{4215E324-BDE3-41DD-A41F-93FBAA18ACEB}">
          <x14:formula1>
            <xm:f>'C:\Users\kr65\Downloads\SD\2.0\[Summary Data 2.0 data validation french translation.xlsm]Lists'!#REF!</xm:f>
          </x14:formula1>
          <xm:sqref>D23:D24 D30:D31 D194 D209 D215</xm:sqref>
        </x14:dataValidation>
        <x14:dataValidation type="list" operator="equal" showInputMessage="1" showErrorMessage="1" errorTitle="Saisie erronée" error="Entrée non-valide" promptTitle="Veuillez indiquer la devise" prompt="Saisissez les 3 lettres du code-devise de l’ISO." xr:uid="{FFBB2FB2-6E8A-40CC-8813-CE60DCA5D114}">
          <x14:formula1>
            <xm:f>Listes!$I$11:$I$168</xm:f>
          </x14:formula1>
          <xm:sqref>F69 F71 F73 F75 F77 F79 F135 F95 F101 F103 F105 F107 F109 F111 F113 F115 F131 F133 F93 F91 F89 F87 F81 F85 F83</xm:sqref>
        </x14:dataValidation>
        <x14: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xr:uid="{0641AB4C-B0A6-4E2A-AD11-889587150CFE}">
          <x14:formula1>
            <xm:f>Listes!$P$3:$P$73</xm:f>
          </x14:formula1>
          <xm:sqref>B128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67"/>
  <sheetViews>
    <sheetView showGridLines="0" topLeftCell="A4" zoomScale="55" zoomScaleNormal="55" workbookViewId="0">
      <selection activeCell="E15" sqref="E15:E24"/>
    </sheetView>
  </sheetViews>
  <sheetFormatPr baseColWidth="10" defaultColWidth="4.36328125" defaultRowHeight="24" customHeight="1" x14ac:dyDescent="0.35"/>
  <cols>
    <col min="1" max="1" width="4.36328125" style="356"/>
    <col min="2" max="2" width="50.1796875" style="356" customWidth="1"/>
    <col min="3" max="3" width="26.1796875" style="356" customWidth="1"/>
    <col min="4" max="4" width="28.08984375" style="356" customWidth="1"/>
    <col min="5" max="5" width="25.08984375" style="356" customWidth="1"/>
    <col min="6" max="6" width="26.81640625" style="356" customWidth="1"/>
    <col min="7" max="7" width="55.6328125" style="356" bestFit="1" customWidth="1"/>
    <col min="8" max="8" width="42.54296875" style="356" customWidth="1"/>
    <col min="9" max="10" width="28.90625" style="356" customWidth="1"/>
    <col min="11" max="11" width="4.36328125" style="356" customWidth="1"/>
    <col min="12" max="12" width="9.08984375" style="356" bestFit="1" customWidth="1"/>
    <col min="13" max="33" width="4.36328125" style="356"/>
    <col min="34" max="34" width="13.08984375" style="356" bestFit="1" customWidth="1"/>
    <col min="35" max="16384" width="4.36328125" style="356"/>
  </cols>
  <sheetData>
    <row r="1" spans="2:12" ht="15" x14ac:dyDescent="0.35"/>
    <row r="2" spans="2:12" ht="15" x14ac:dyDescent="0.35">
      <c r="B2" s="357" t="s">
        <v>2616</v>
      </c>
      <c r="C2" s="357"/>
      <c r="D2" s="357"/>
      <c r="E2" s="357"/>
      <c r="F2" s="357"/>
      <c r="G2" s="357"/>
      <c r="H2" s="357"/>
      <c r="I2" s="357"/>
      <c r="J2" s="357"/>
    </row>
    <row r="3" spans="2:12" ht="22.5" x14ac:dyDescent="0.35">
      <c r="B3" s="358" t="s">
        <v>2617</v>
      </c>
      <c r="C3" s="358"/>
      <c r="D3" s="358"/>
      <c r="E3" s="358"/>
      <c r="F3" s="358"/>
      <c r="G3" s="358"/>
      <c r="H3" s="358"/>
      <c r="I3" s="358"/>
      <c r="J3" s="358"/>
    </row>
    <row r="4" spans="2:12" ht="15" x14ac:dyDescent="0.35">
      <c r="B4" s="359" t="s">
        <v>2618</v>
      </c>
      <c r="C4" s="359"/>
      <c r="D4" s="359"/>
      <c r="E4" s="359"/>
      <c r="F4" s="359"/>
      <c r="G4" s="359"/>
      <c r="H4" s="359"/>
      <c r="I4" s="359"/>
      <c r="J4" s="359"/>
    </row>
    <row r="5" spans="2:12" ht="15" x14ac:dyDescent="0.35">
      <c r="B5" s="359" t="s">
        <v>2619</v>
      </c>
      <c r="C5" s="359"/>
      <c r="D5" s="359"/>
      <c r="E5" s="359"/>
      <c r="F5" s="359"/>
      <c r="G5" s="359"/>
      <c r="H5" s="359"/>
      <c r="I5" s="359"/>
      <c r="J5" s="359"/>
    </row>
    <row r="6" spans="2:12" ht="15" x14ac:dyDescent="0.35">
      <c r="B6" s="359" t="s">
        <v>2620</v>
      </c>
      <c r="C6" s="359"/>
      <c r="D6" s="359"/>
      <c r="E6" s="359"/>
      <c r="F6" s="359"/>
      <c r="G6" s="359"/>
      <c r="H6" s="359"/>
      <c r="I6" s="359"/>
      <c r="J6" s="359"/>
    </row>
    <row r="7" spans="2:12" ht="15.75" customHeight="1" x14ac:dyDescent="0.35">
      <c r="B7" s="359" t="s">
        <v>2621</v>
      </c>
      <c r="C7" s="359"/>
      <c r="D7" s="359"/>
      <c r="E7" s="359"/>
      <c r="F7" s="359"/>
      <c r="G7" s="359"/>
      <c r="H7" s="359"/>
      <c r="I7" s="359"/>
      <c r="J7" s="359"/>
    </row>
    <row r="8" spans="2:12" ht="15" x14ac:dyDescent="0.35">
      <c r="B8" s="360" t="s">
        <v>2622</v>
      </c>
      <c r="C8" s="360"/>
      <c r="D8" s="360"/>
      <c r="E8" s="360"/>
      <c r="F8" s="360"/>
      <c r="G8" s="360"/>
      <c r="H8" s="360"/>
      <c r="I8" s="360"/>
      <c r="J8" s="360"/>
    </row>
    <row r="9" spans="2:12" ht="15" x14ac:dyDescent="0.35"/>
    <row r="10" spans="2:12" ht="22.5" x14ac:dyDescent="0.35">
      <c r="B10" s="361" t="s">
        <v>2623</v>
      </c>
      <c r="C10" s="361"/>
      <c r="D10" s="361"/>
      <c r="E10" s="361"/>
      <c r="F10" s="361"/>
      <c r="G10" s="361"/>
      <c r="H10" s="361"/>
      <c r="I10" s="361"/>
      <c r="J10" s="361"/>
    </row>
    <row r="11" spans="2:12" s="363" customFormat="1" ht="25.5" customHeight="1" x14ac:dyDescent="0.35">
      <c r="B11" s="362" t="s">
        <v>2624</v>
      </c>
      <c r="C11" s="362"/>
      <c r="D11" s="362"/>
      <c r="E11" s="362"/>
      <c r="F11" s="362"/>
      <c r="G11" s="362"/>
      <c r="H11" s="362"/>
      <c r="I11" s="362"/>
      <c r="J11" s="362"/>
    </row>
    <row r="12" spans="2:12" s="365" customFormat="1" ht="15" x14ac:dyDescent="0.35">
      <c r="B12" s="364"/>
      <c r="C12" s="364"/>
      <c r="D12" s="364"/>
      <c r="E12" s="364"/>
      <c r="F12" s="364"/>
      <c r="G12" s="364"/>
      <c r="H12" s="364"/>
      <c r="I12" s="364"/>
      <c r="J12" s="364"/>
    </row>
    <row r="13" spans="2:12" s="365" customFormat="1" ht="19" x14ac:dyDescent="0.35">
      <c r="B13" s="366" t="s">
        <v>2319</v>
      </c>
      <c r="C13" s="366"/>
      <c r="D13" s="366"/>
      <c r="E13" s="366"/>
      <c r="F13" s="366"/>
      <c r="G13" s="366"/>
      <c r="H13" s="366"/>
      <c r="I13" s="366"/>
      <c r="J13" s="366"/>
    </row>
    <row r="14" spans="2:12" s="365" customFormat="1" ht="15" x14ac:dyDescent="0.35">
      <c r="B14" s="367" t="s">
        <v>2625</v>
      </c>
      <c r="C14" s="367" t="s">
        <v>2626</v>
      </c>
      <c r="D14" s="356" t="s">
        <v>2627</v>
      </c>
      <c r="E14" s="356" t="s">
        <v>2320</v>
      </c>
      <c r="F14" s="368"/>
      <c r="G14" s="369"/>
    </row>
    <row r="15" spans="2:12" s="365" customFormat="1" ht="15" x14ac:dyDescent="0.35">
      <c r="B15" s="356" t="s">
        <v>2628</v>
      </c>
      <c r="C15" s="356" t="s">
        <v>2629</v>
      </c>
      <c r="D15" s="356" t="s">
        <v>2569</v>
      </c>
      <c r="E15" s="370">
        <v>5010000000</v>
      </c>
      <c r="F15" s="369"/>
      <c r="G15" s="369"/>
    </row>
    <row r="16" spans="2:12" s="365" customFormat="1" ht="15" x14ac:dyDescent="0.35">
      <c r="B16" s="365" t="s">
        <v>2630</v>
      </c>
      <c r="C16" s="356" t="s">
        <v>2629</v>
      </c>
      <c r="D16" s="356" t="s">
        <v>2569</v>
      </c>
      <c r="E16" s="370">
        <v>114521241111.83</v>
      </c>
      <c r="F16" s="369"/>
      <c r="G16" s="356"/>
      <c r="J16" s="368"/>
      <c r="K16" s="368"/>
      <c r="L16" s="368"/>
    </row>
    <row r="17" spans="2:12" s="365" customFormat="1" ht="15" x14ac:dyDescent="0.35">
      <c r="B17" s="365" t="s">
        <v>2631</v>
      </c>
      <c r="C17" s="356" t="s">
        <v>2629</v>
      </c>
      <c r="D17" s="356" t="s">
        <v>2569</v>
      </c>
      <c r="E17" s="370">
        <v>35421007893</v>
      </c>
      <c r="F17" s="369"/>
      <c r="G17" s="356"/>
      <c r="J17" s="369"/>
      <c r="K17" s="369"/>
      <c r="L17" s="369"/>
    </row>
    <row r="18" spans="2:12" s="365" customFormat="1" ht="15" x14ac:dyDescent="0.35">
      <c r="B18" s="365" t="s">
        <v>2632</v>
      </c>
      <c r="C18" s="356" t="s">
        <v>2629</v>
      </c>
      <c r="D18" s="356" t="s">
        <v>2569</v>
      </c>
      <c r="E18" s="370">
        <v>48221520</v>
      </c>
      <c r="F18" s="369"/>
      <c r="G18" s="356"/>
      <c r="J18" s="369"/>
      <c r="K18" s="369"/>
      <c r="L18" s="369"/>
    </row>
    <row r="19" spans="2:12" s="365" customFormat="1" ht="15" x14ac:dyDescent="0.35">
      <c r="B19" s="365" t="s">
        <v>2633</v>
      </c>
      <c r="C19" s="356" t="s">
        <v>2629</v>
      </c>
      <c r="D19" s="356" t="s">
        <v>2569</v>
      </c>
      <c r="E19" s="370">
        <v>3812448758</v>
      </c>
      <c r="J19" s="369"/>
      <c r="K19" s="369"/>
      <c r="L19" s="369"/>
    </row>
    <row r="20" spans="2:12" s="365" customFormat="1" ht="15" x14ac:dyDescent="0.35">
      <c r="B20" s="365" t="s">
        <v>2634</v>
      </c>
      <c r="C20" s="356" t="s">
        <v>2635</v>
      </c>
      <c r="D20" s="356" t="s">
        <v>2569</v>
      </c>
      <c r="E20" s="370">
        <v>573052794096</v>
      </c>
      <c r="J20" s="369"/>
      <c r="K20" s="369"/>
      <c r="L20" s="369"/>
    </row>
    <row r="21" spans="2:12" s="365" customFormat="1" ht="15" x14ac:dyDescent="0.35">
      <c r="B21" s="365" t="s">
        <v>2636</v>
      </c>
      <c r="C21" s="356" t="s">
        <v>2635</v>
      </c>
      <c r="D21" s="356" t="s">
        <v>2569</v>
      </c>
      <c r="E21" s="370">
        <v>29022080555</v>
      </c>
      <c r="J21" s="369"/>
      <c r="K21" s="369"/>
      <c r="L21" s="369"/>
    </row>
    <row r="22" spans="2:12" s="365" customFormat="1" ht="15" x14ac:dyDescent="0.35">
      <c r="B22" s="365" t="s">
        <v>2637</v>
      </c>
      <c r="C22" s="356" t="s">
        <v>2629</v>
      </c>
      <c r="D22" s="356" t="s">
        <v>2569</v>
      </c>
      <c r="E22" s="370">
        <v>2475548455</v>
      </c>
      <c r="J22" s="369"/>
      <c r="K22" s="369"/>
      <c r="L22" s="369"/>
    </row>
    <row r="23" spans="2:12" s="365" customFormat="1" ht="15" x14ac:dyDescent="0.35">
      <c r="B23" s="365" t="s">
        <v>2638</v>
      </c>
      <c r="C23" s="356" t="s">
        <v>2635</v>
      </c>
      <c r="D23" s="356" t="s">
        <v>2569</v>
      </c>
      <c r="E23" s="370">
        <v>376328160</v>
      </c>
      <c r="J23" s="369"/>
      <c r="K23" s="369"/>
      <c r="L23" s="369"/>
    </row>
    <row r="24" spans="2:12" s="365" customFormat="1" ht="15" x14ac:dyDescent="0.35">
      <c r="B24" s="365" t="s">
        <v>2639</v>
      </c>
      <c r="C24" s="356" t="s">
        <v>2118</v>
      </c>
      <c r="D24" s="356" t="s">
        <v>2569</v>
      </c>
      <c r="E24" s="370">
        <v>205707453</v>
      </c>
      <c r="J24" s="369"/>
      <c r="K24" s="369"/>
      <c r="L24" s="369"/>
    </row>
    <row r="25" spans="2:12" s="365" customFormat="1" ht="15" x14ac:dyDescent="0.35">
      <c r="C25" s="356"/>
      <c r="D25" s="371"/>
    </row>
    <row r="26" spans="2:12" s="365" customFormat="1" ht="19" x14ac:dyDescent="0.35">
      <c r="B26" s="366" t="s">
        <v>2322</v>
      </c>
      <c r="C26" s="366"/>
      <c r="D26" s="366"/>
      <c r="E26" s="366"/>
      <c r="F26" s="366"/>
      <c r="G26" s="366"/>
      <c r="H26" s="366"/>
      <c r="I26" s="366"/>
      <c r="J26" s="366"/>
    </row>
    <row r="27" spans="2:12" s="365" customFormat="1" ht="15" x14ac:dyDescent="0.35">
      <c r="B27" s="372" t="s">
        <v>2640</v>
      </c>
      <c r="C27" s="373"/>
      <c r="D27" s="374"/>
      <c r="E27" s="368"/>
    </row>
    <row r="28" spans="2:12" s="365" customFormat="1" ht="15" x14ac:dyDescent="0.35">
      <c r="B28" s="375" t="s">
        <v>2641</v>
      </c>
      <c r="C28" s="376" t="s">
        <v>2321</v>
      </c>
      <c r="D28" s="377" t="s">
        <v>2642</v>
      </c>
    </row>
    <row r="29" spans="2:12" s="365" customFormat="1" ht="15" x14ac:dyDescent="0.35"/>
    <row r="30" spans="2:12" s="365" customFormat="1" ht="30" x14ac:dyDescent="0.35">
      <c r="B30" s="367" t="s">
        <v>2071</v>
      </c>
      <c r="C30" s="367" t="s">
        <v>2643</v>
      </c>
      <c r="D30" s="378" t="s">
        <v>2644</v>
      </c>
      <c r="E30" s="356" t="s">
        <v>1463</v>
      </c>
      <c r="F30" s="356" t="s">
        <v>2645</v>
      </c>
      <c r="G30" s="356" t="s">
        <v>2646</v>
      </c>
      <c r="H30" s="356" t="s">
        <v>2647</v>
      </c>
      <c r="I30" s="356" t="s">
        <v>2648</v>
      </c>
    </row>
    <row r="31" spans="2:12" s="365" customFormat="1" ht="15" x14ac:dyDescent="0.35">
      <c r="B31" s="356" t="s">
        <v>2649</v>
      </c>
      <c r="C31" s="356" t="s">
        <v>2650</v>
      </c>
      <c r="D31" s="356" t="s">
        <v>2651</v>
      </c>
      <c r="E31" s="356" t="s">
        <v>2652</v>
      </c>
      <c r="F31" s="356" t="s">
        <v>1489</v>
      </c>
      <c r="G31" s="379" t="s">
        <v>2653</v>
      </c>
      <c r="H31" s="380" t="s">
        <v>2654</v>
      </c>
      <c r="I31" s="371" t="e">
        <f>SUMIF([2]!Table10[Secteur2],[2]!Companies[[#This Row],[Nom complet de l’entreprise]],[2]!Table10[Valeur des revenus])</f>
        <v>#REF!</v>
      </c>
    </row>
    <row r="32" spans="2:12" s="365" customFormat="1" ht="15" x14ac:dyDescent="0.35">
      <c r="B32" s="356" t="s">
        <v>2655</v>
      </c>
      <c r="C32" s="356" t="s">
        <v>2656</v>
      </c>
      <c r="D32" s="356" t="s">
        <v>2657</v>
      </c>
      <c r="E32" s="356" t="s">
        <v>2652</v>
      </c>
      <c r="F32" s="365" t="s">
        <v>1489</v>
      </c>
      <c r="G32" s="379" t="s">
        <v>2658</v>
      </c>
      <c r="H32" s="381" t="s">
        <v>2659</v>
      </c>
      <c r="I32" s="371" t="e">
        <f>SUMIF([2]!Table10[Secteur2],[2]!Companies[[#This Row],[Nom complet de l’entreprise]],[2]!Table10[Valeur des revenus])</f>
        <v>#REF!</v>
      </c>
    </row>
    <row r="33" spans="2:9" s="365" customFormat="1" ht="15" x14ac:dyDescent="0.35">
      <c r="B33" s="356" t="s">
        <v>2660</v>
      </c>
      <c r="C33" s="356" t="s">
        <v>2656</v>
      </c>
      <c r="D33" s="356" t="s">
        <v>2661</v>
      </c>
      <c r="E33" s="356" t="s">
        <v>2652</v>
      </c>
      <c r="F33" s="365" t="s">
        <v>1489</v>
      </c>
      <c r="G33" s="379" t="s">
        <v>2662</v>
      </c>
      <c r="H33" s="381" t="s">
        <v>2659</v>
      </c>
      <c r="I33" s="371" t="e">
        <f>SUMIF([2]!Table10[Secteur2],[2]!Companies[[#This Row],[Nom complet de l’entreprise]],[2]!Table10[Valeur des revenus])</f>
        <v>#REF!</v>
      </c>
    </row>
    <row r="34" spans="2:9" s="365" customFormat="1" ht="15" x14ac:dyDescent="0.35">
      <c r="B34" s="356" t="s">
        <v>2663</v>
      </c>
      <c r="C34" s="356" t="s">
        <v>2656</v>
      </c>
      <c r="D34" s="356" t="s">
        <v>2664</v>
      </c>
      <c r="E34" s="356" t="s">
        <v>2652</v>
      </c>
      <c r="F34" s="365" t="s">
        <v>1489</v>
      </c>
      <c r="G34" s="379" t="s">
        <v>2658</v>
      </c>
      <c r="H34" s="381" t="s">
        <v>2659</v>
      </c>
      <c r="I34" s="371" t="e">
        <f>SUMIF([2]!Table10[Secteur2],[2]!Companies[[#This Row],[Nom complet de l’entreprise]],[2]!Table10[Valeur des revenus])</f>
        <v>#REF!</v>
      </c>
    </row>
    <row r="35" spans="2:9" s="365" customFormat="1" ht="15" x14ac:dyDescent="0.35">
      <c r="B35" s="356" t="s">
        <v>2665</v>
      </c>
      <c r="C35" s="356" t="s">
        <v>2656</v>
      </c>
      <c r="D35" s="356" t="s">
        <v>2666</v>
      </c>
      <c r="E35" s="356" t="s">
        <v>2652</v>
      </c>
      <c r="F35" s="365" t="s">
        <v>2667</v>
      </c>
      <c r="G35" s="379" t="s">
        <v>2662</v>
      </c>
      <c r="H35" s="381" t="s">
        <v>2659</v>
      </c>
      <c r="I35" s="371" t="e">
        <f>SUMIF([2]!Table10[Secteur2],[2]!Companies[[#This Row],[Nom complet de l’entreprise]],[2]!Table10[Valeur des revenus])</f>
        <v>#REF!</v>
      </c>
    </row>
    <row r="36" spans="2:9" s="365" customFormat="1" ht="15" x14ac:dyDescent="0.35">
      <c r="B36" s="356" t="s">
        <v>2668</v>
      </c>
      <c r="C36" s="356" t="s">
        <v>2656</v>
      </c>
      <c r="D36" s="356" t="s">
        <v>2669</v>
      </c>
      <c r="E36" s="356" t="s">
        <v>2652</v>
      </c>
      <c r="F36" s="365" t="s">
        <v>2670</v>
      </c>
      <c r="G36" s="379" t="s">
        <v>2671</v>
      </c>
      <c r="H36" s="381" t="s">
        <v>2659</v>
      </c>
      <c r="I36" s="371" t="e">
        <f>SUMIF([2]!Table10[Secteur2],[2]!Companies[[#This Row],[Nom complet de l’entreprise]],[2]!Table10[Valeur des revenus])</f>
        <v>#REF!</v>
      </c>
    </row>
    <row r="37" spans="2:9" s="365" customFormat="1" ht="15" x14ac:dyDescent="0.35">
      <c r="B37" s="356" t="s">
        <v>2672</v>
      </c>
      <c r="C37" s="356" t="s">
        <v>2656</v>
      </c>
      <c r="D37" s="356" t="s">
        <v>2673</v>
      </c>
      <c r="E37" s="356" t="s">
        <v>2652</v>
      </c>
      <c r="F37" s="365" t="s">
        <v>1489</v>
      </c>
      <c r="G37" s="379" t="s">
        <v>2674</v>
      </c>
      <c r="H37" s="381" t="s">
        <v>2659</v>
      </c>
      <c r="I37" s="371" t="e">
        <f>SUMIF([2]!Table10[Secteur2],[2]!Companies[[#This Row],[Nom complet de l’entreprise]],[2]!Table10[Valeur des revenus])</f>
        <v>#REF!</v>
      </c>
    </row>
    <row r="38" spans="2:9" s="365" customFormat="1" ht="15" x14ac:dyDescent="0.35">
      <c r="B38" s="356" t="s">
        <v>2675</v>
      </c>
      <c r="C38" s="356" t="s">
        <v>2656</v>
      </c>
      <c r="D38" s="356" t="s">
        <v>2676</v>
      </c>
      <c r="E38" s="356" t="s">
        <v>2652</v>
      </c>
      <c r="F38" s="365" t="s">
        <v>1489</v>
      </c>
      <c r="G38" s="379" t="s">
        <v>2677</v>
      </c>
      <c r="H38" s="381" t="s">
        <v>2659</v>
      </c>
      <c r="I38" s="371" t="e">
        <f>SUMIF([2]!Table10[Secteur2],[2]!Companies[[#This Row],[Nom complet de l’entreprise]],[2]!Table10[Valeur des revenus])</f>
        <v>#REF!</v>
      </c>
    </row>
    <row r="39" spans="2:9" s="365" customFormat="1" ht="15" x14ac:dyDescent="0.35">
      <c r="B39" s="356" t="s">
        <v>2678</v>
      </c>
      <c r="C39" s="356" t="s">
        <v>2656</v>
      </c>
      <c r="D39" s="356" t="s">
        <v>2679</v>
      </c>
      <c r="E39" s="356" t="s">
        <v>2652</v>
      </c>
      <c r="F39" s="365" t="s">
        <v>1489</v>
      </c>
      <c r="G39" s="379" t="s">
        <v>2680</v>
      </c>
      <c r="H39" s="381" t="s">
        <v>2659</v>
      </c>
      <c r="I39" s="371" t="e">
        <f>SUMIF([2]!Table10[Secteur2],[2]!Companies[[#This Row],[Nom complet de l’entreprise]],[2]!Table10[Valeur des revenus])</f>
        <v>#REF!</v>
      </c>
    </row>
    <row r="40" spans="2:9" s="365" customFormat="1" ht="15" x14ac:dyDescent="0.35">
      <c r="B40" s="356" t="s">
        <v>2681</v>
      </c>
      <c r="C40" s="356" t="s">
        <v>2656</v>
      </c>
      <c r="D40" s="356" t="s">
        <v>2682</v>
      </c>
      <c r="E40" s="356" t="s">
        <v>2652</v>
      </c>
      <c r="F40" s="365" t="s">
        <v>1489</v>
      </c>
      <c r="G40" s="379" t="s">
        <v>2683</v>
      </c>
      <c r="H40" s="381" t="s">
        <v>2659</v>
      </c>
      <c r="I40" s="371" t="e">
        <f>SUMIF([2]!Table10[Secteur2],[2]!Companies[[#This Row],[Nom complet de l’entreprise]],[2]!Table10[Valeur des revenus])</f>
        <v>#REF!</v>
      </c>
    </row>
    <row r="41" spans="2:9" s="365" customFormat="1" ht="15" x14ac:dyDescent="0.35">
      <c r="B41" s="356" t="s">
        <v>2684</v>
      </c>
      <c r="C41" s="356" t="s">
        <v>2656</v>
      </c>
      <c r="D41" s="356" t="s">
        <v>2685</v>
      </c>
      <c r="E41" s="356" t="s">
        <v>2652</v>
      </c>
      <c r="F41" s="365" t="s">
        <v>1489</v>
      </c>
      <c r="G41" s="379" t="s">
        <v>2686</v>
      </c>
      <c r="H41" s="381" t="s">
        <v>2659</v>
      </c>
      <c r="I41" s="371" t="e">
        <f>SUMIF([2]!Table10[Secteur2],[2]!Companies[[#This Row],[Nom complet de l’entreprise]],[2]!Table10[Valeur des revenus])</f>
        <v>#REF!</v>
      </c>
    </row>
    <row r="42" spans="2:9" s="365" customFormat="1" ht="15" x14ac:dyDescent="0.35">
      <c r="B42" s="356" t="s">
        <v>2687</v>
      </c>
      <c r="C42" s="356" t="s">
        <v>2656</v>
      </c>
      <c r="D42" s="356" t="s">
        <v>2688</v>
      </c>
      <c r="E42" s="356" t="s">
        <v>2689</v>
      </c>
      <c r="F42" s="365" t="s">
        <v>1489</v>
      </c>
      <c r="G42" s="382" t="s">
        <v>1503</v>
      </c>
      <c r="H42" s="381" t="s">
        <v>2659</v>
      </c>
      <c r="I42" s="371" t="e">
        <f>SUMIF([2]!Table10[Secteur2],[2]!Companies[[#This Row],[Nom complet de l’entreprise]],[2]!Table10[Valeur des revenus])</f>
        <v>#REF!</v>
      </c>
    </row>
    <row r="43" spans="2:9" s="365" customFormat="1" ht="15" x14ac:dyDescent="0.35">
      <c r="B43" s="356" t="s">
        <v>2690</v>
      </c>
      <c r="C43" s="356" t="s">
        <v>2656</v>
      </c>
      <c r="D43" s="356" t="s">
        <v>2691</v>
      </c>
      <c r="E43" s="356" t="s">
        <v>2692</v>
      </c>
      <c r="F43" s="365" t="s">
        <v>2693</v>
      </c>
      <c r="G43" s="379" t="s">
        <v>2694</v>
      </c>
      <c r="H43" s="381" t="s">
        <v>2659</v>
      </c>
      <c r="I43" s="371" t="e">
        <f>SUMIF([2]!Table10[Secteur2],[2]!Companies[[#This Row],[Nom complet de l’entreprise]],[2]!Table10[Valeur des revenus])</f>
        <v>#REF!</v>
      </c>
    </row>
    <row r="44" spans="2:9" s="365" customFormat="1" ht="15" x14ac:dyDescent="0.35">
      <c r="B44" s="356" t="s">
        <v>2695</v>
      </c>
      <c r="C44" s="356" t="s">
        <v>2656</v>
      </c>
      <c r="D44" s="356" t="s">
        <v>2696</v>
      </c>
      <c r="E44" s="356" t="s">
        <v>2697</v>
      </c>
      <c r="F44" s="365" t="s">
        <v>1509</v>
      </c>
      <c r="G44" s="382" t="s">
        <v>1503</v>
      </c>
      <c r="H44" s="381" t="s">
        <v>2659</v>
      </c>
      <c r="I44" s="371" t="e">
        <f>SUMIF([2]!Table10[Secteur2],[2]!Companies[[#This Row],[Nom complet de l’entreprise]],[2]!Table10[Valeur des revenus])</f>
        <v>#REF!</v>
      </c>
    </row>
    <row r="45" spans="2:9" s="365" customFormat="1" ht="15" x14ac:dyDescent="0.35">
      <c r="B45" s="356" t="s">
        <v>2698</v>
      </c>
      <c r="C45" s="356" t="s">
        <v>2656</v>
      </c>
      <c r="D45" s="356" t="s">
        <v>2699</v>
      </c>
      <c r="E45" s="356" t="s">
        <v>2700</v>
      </c>
      <c r="F45" s="365" t="s">
        <v>2693</v>
      </c>
      <c r="G45" s="379" t="s">
        <v>2701</v>
      </c>
      <c r="H45" s="381" t="s">
        <v>2659</v>
      </c>
      <c r="I45" s="371" t="e">
        <f>SUMIF([2]!Table10[Secteur2],[2]!Companies[[#This Row],[Nom complet de l’entreprise]],[2]!Table10[Valeur des revenus])</f>
        <v>#REF!</v>
      </c>
    </row>
    <row r="46" spans="2:9" s="365" customFormat="1" ht="15" x14ac:dyDescent="0.35">
      <c r="B46" s="365" t="s">
        <v>2702</v>
      </c>
      <c r="C46" s="365" t="s">
        <v>2656</v>
      </c>
      <c r="D46" s="356" t="s">
        <v>2703</v>
      </c>
      <c r="E46" s="356" t="s">
        <v>2700</v>
      </c>
      <c r="F46" s="365" t="s">
        <v>2704</v>
      </c>
      <c r="G46" s="379" t="s">
        <v>2705</v>
      </c>
      <c r="H46" s="381" t="s">
        <v>2659</v>
      </c>
      <c r="I46" s="371" t="e">
        <f>SUMIF([2]!Table10[Secteur2],[2]!Companies[[#This Row],[Nom complet de l’entreprise]],[2]!Table10[Valeur des revenus])</f>
        <v>#REF!</v>
      </c>
    </row>
    <row r="47" spans="2:9" s="365" customFormat="1" ht="15" x14ac:dyDescent="0.35">
      <c r="B47" s="365" t="s">
        <v>2706</v>
      </c>
      <c r="C47" s="365" t="s">
        <v>2656</v>
      </c>
      <c r="D47" s="356" t="s">
        <v>2707</v>
      </c>
      <c r="E47" s="356" t="s">
        <v>2692</v>
      </c>
      <c r="F47" s="365" t="s">
        <v>2708</v>
      </c>
      <c r="G47" s="379" t="s">
        <v>2709</v>
      </c>
      <c r="H47" s="381" t="s">
        <v>2659</v>
      </c>
      <c r="I47" s="371" t="e">
        <f>SUMIF([2]!Table10[Secteur2],[2]!Companies[[#This Row],[Nom complet de l’entreprise]],[2]!Table10[Valeur des revenus])</f>
        <v>#REF!</v>
      </c>
    </row>
    <row r="48" spans="2:9" s="365" customFormat="1" ht="15" x14ac:dyDescent="0.35">
      <c r="C48" s="356"/>
      <c r="F48" s="383"/>
      <c r="G48" s="383"/>
    </row>
    <row r="49" spans="2:12" s="365" customFormat="1" ht="19" x14ac:dyDescent="0.35">
      <c r="B49" s="366" t="s">
        <v>2323</v>
      </c>
      <c r="C49" s="366"/>
      <c r="D49" s="366"/>
      <c r="E49" s="366"/>
      <c r="F49" s="366"/>
      <c r="G49" s="366"/>
      <c r="H49" s="366"/>
      <c r="I49" s="366"/>
      <c r="J49" s="366"/>
    </row>
    <row r="50" spans="2:12" s="365" customFormat="1" ht="45" x14ac:dyDescent="0.35">
      <c r="B50" s="367" t="s">
        <v>2710</v>
      </c>
      <c r="C50" s="384" t="s">
        <v>2711</v>
      </c>
      <c r="D50" s="384" t="s">
        <v>2712</v>
      </c>
      <c r="E50" s="384" t="s">
        <v>2713</v>
      </c>
      <c r="F50" s="356" t="s">
        <v>2324</v>
      </c>
      <c r="G50" s="356" t="s">
        <v>2714</v>
      </c>
      <c r="H50" s="356" t="s">
        <v>2104</v>
      </c>
      <c r="I50" s="356" t="s">
        <v>2715</v>
      </c>
      <c r="J50" s="356" t="s">
        <v>970</v>
      </c>
    </row>
    <row r="51" spans="2:12" s="365" customFormat="1" ht="15" x14ac:dyDescent="0.4">
      <c r="B51" s="356" t="s">
        <v>2716</v>
      </c>
      <c r="C51" s="385" t="s">
        <v>1502</v>
      </c>
      <c r="D51" s="385" t="s">
        <v>2649</v>
      </c>
      <c r="E51" s="385" t="s">
        <v>1489</v>
      </c>
      <c r="F51" s="385" t="s">
        <v>1496</v>
      </c>
      <c r="G51" s="386">
        <v>1652</v>
      </c>
      <c r="H51" s="365" t="s">
        <v>2558</v>
      </c>
      <c r="I51" s="387">
        <v>0.12</v>
      </c>
      <c r="J51" s="388" t="s">
        <v>2560</v>
      </c>
    </row>
    <row r="52" spans="2:12" s="365" customFormat="1" ht="15" x14ac:dyDescent="0.4">
      <c r="B52" s="356" t="s">
        <v>2717</v>
      </c>
      <c r="C52" s="385" t="s">
        <v>1502</v>
      </c>
      <c r="D52" s="385" t="s">
        <v>2660</v>
      </c>
      <c r="E52" s="385" t="s">
        <v>1489</v>
      </c>
      <c r="F52" s="385" t="s">
        <v>1496</v>
      </c>
      <c r="G52" s="386">
        <v>12360772</v>
      </c>
      <c r="H52" s="365" t="s">
        <v>2558</v>
      </c>
      <c r="I52" s="387">
        <v>872.71</v>
      </c>
      <c r="J52" s="365" t="s">
        <v>2560</v>
      </c>
      <c r="K52" s="389"/>
      <c r="L52" s="390"/>
    </row>
    <row r="53" spans="2:12" s="365" customFormat="1" ht="15" x14ac:dyDescent="0.4">
      <c r="B53" s="356" t="s">
        <v>2718</v>
      </c>
      <c r="C53" s="385" t="s">
        <v>1502</v>
      </c>
      <c r="D53" s="385" t="s">
        <v>2660</v>
      </c>
      <c r="E53" s="385" t="s">
        <v>1489</v>
      </c>
      <c r="F53" s="385" t="s">
        <v>1496</v>
      </c>
      <c r="G53" s="386">
        <v>1748904</v>
      </c>
      <c r="H53" s="365" t="s">
        <v>2558</v>
      </c>
      <c r="I53" s="387">
        <v>123.40600000000001</v>
      </c>
      <c r="J53" s="365" t="s">
        <v>2560</v>
      </c>
    </row>
    <row r="54" spans="2:12" s="365" customFormat="1" ht="15" x14ac:dyDescent="0.4">
      <c r="B54" s="356" t="s">
        <v>2719</v>
      </c>
      <c r="C54" s="385" t="s">
        <v>1502</v>
      </c>
      <c r="D54" s="385" t="s">
        <v>2665</v>
      </c>
      <c r="E54" s="385" t="s">
        <v>1489</v>
      </c>
      <c r="F54" s="385" t="s">
        <v>1496</v>
      </c>
      <c r="G54" s="386">
        <v>380818</v>
      </c>
      <c r="H54" s="365" t="s">
        <v>2558</v>
      </c>
      <c r="I54" s="387">
        <v>26.521999999999998</v>
      </c>
      <c r="J54" s="365" t="s">
        <v>2560</v>
      </c>
    </row>
    <row r="55" spans="2:12" s="365" customFormat="1" ht="15" x14ac:dyDescent="0.4">
      <c r="B55" s="356" t="s">
        <v>2720</v>
      </c>
      <c r="C55" s="385" t="s">
        <v>1502</v>
      </c>
      <c r="D55" s="385" t="s">
        <v>2665</v>
      </c>
      <c r="E55" s="385" t="s">
        <v>1489</v>
      </c>
      <c r="F55" s="385" t="s">
        <v>1496</v>
      </c>
      <c r="G55" s="386">
        <v>918160</v>
      </c>
      <c r="H55" s="365" t="s">
        <v>2558</v>
      </c>
      <c r="I55" s="387">
        <v>66.244</v>
      </c>
      <c r="J55" s="365" t="s">
        <v>2560</v>
      </c>
    </row>
    <row r="56" spans="2:12" s="365" customFormat="1" ht="15" x14ac:dyDescent="0.4">
      <c r="B56" s="356" t="s">
        <v>2721</v>
      </c>
      <c r="C56" s="385" t="s">
        <v>1502</v>
      </c>
      <c r="D56" s="385" t="s">
        <v>2665</v>
      </c>
      <c r="E56" s="385" t="s">
        <v>2722</v>
      </c>
      <c r="F56" s="385" t="s">
        <v>1496</v>
      </c>
      <c r="G56" s="386">
        <v>856432</v>
      </c>
      <c r="H56" s="365" t="s">
        <v>2558</v>
      </c>
      <c r="I56" s="387">
        <v>63.624000000000002</v>
      </c>
      <c r="J56" s="365" t="s">
        <v>2560</v>
      </c>
    </row>
    <row r="57" spans="2:12" s="365" customFormat="1" ht="15" x14ac:dyDescent="0.4">
      <c r="B57" s="356" t="s">
        <v>2721</v>
      </c>
      <c r="C57" s="385" t="s">
        <v>1502</v>
      </c>
      <c r="D57" s="385" t="s">
        <v>2665</v>
      </c>
      <c r="E57" s="385" t="s">
        <v>2723</v>
      </c>
      <c r="F57" s="385" t="s">
        <v>1496</v>
      </c>
      <c r="G57" s="386">
        <v>50261799</v>
      </c>
      <c r="H57" s="365" t="s">
        <v>2561</v>
      </c>
      <c r="I57" s="387">
        <v>219.61199999999999</v>
      </c>
      <c r="J57" s="365" t="s">
        <v>2560</v>
      </c>
    </row>
    <row r="58" spans="2:12" s="365" customFormat="1" ht="15" x14ac:dyDescent="0.4">
      <c r="B58" s="356" t="s">
        <v>2721</v>
      </c>
      <c r="C58" s="385" t="s">
        <v>1502</v>
      </c>
      <c r="D58" s="385" t="s">
        <v>2665</v>
      </c>
      <c r="E58" s="385" t="s">
        <v>2724</v>
      </c>
      <c r="F58" s="385" t="s">
        <v>1496</v>
      </c>
      <c r="G58" s="386">
        <v>15900</v>
      </c>
      <c r="H58" s="365" t="s">
        <v>2588</v>
      </c>
      <c r="I58" s="387">
        <v>7.7903908056897106E-3</v>
      </c>
      <c r="J58" s="365" t="s">
        <v>2560</v>
      </c>
    </row>
    <row r="59" spans="2:12" s="365" customFormat="1" ht="15" x14ac:dyDescent="0.4">
      <c r="B59" s="356" t="s">
        <v>2725</v>
      </c>
      <c r="C59" s="385" t="s">
        <v>1502</v>
      </c>
      <c r="D59" s="385" t="s">
        <v>2655</v>
      </c>
      <c r="E59" s="385" t="s">
        <v>1489</v>
      </c>
      <c r="F59" s="385" t="s">
        <v>1496</v>
      </c>
      <c r="G59" s="386">
        <v>5236038</v>
      </c>
      <c r="H59" s="365" t="s">
        <v>2558</v>
      </c>
      <c r="I59" s="387">
        <v>363.161</v>
      </c>
      <c r="J59" s="365" t="s">
        <v>2560</v>
      </c>
    </row>
    <row r="60" spans="2:12" s="365" customFormat="1" ht="15" x14ac:dyDescent="0.4">
      <c r="B60" s="356" t="s">
        <v>2726</v>
      </c>
      <c r="C60" s="385" t="s">
        <v>1502</v>
      </c>
      <c r="D60" s="385" t="s">
        <v>2655</v>
      </c>
      <c r="E60" s="385" t="s">
        <v>1489</v>
      </c>
      <c r="F60" s="385" t="s">
        <v>1496</v>
      </c>
      <c r="G60" s="386">
        <v>770341</v>
      </c>
      <c r="H60" s="365" t="s">
        <v>2558</v>
      </c>
      <c r="I60" s="387">
        <v>53.429000000000002</v>
      </c>
      <c r="J60" s="365" t="s">
        <v>2560</v>
      </c>
    </row>
    <row r="61" spans="2:12" s="365" customFormat="1" ht="15" x14ac:dyDescent="0.4">
      <c r="B61" s="356" t="s">
        <v>2727</v>
      </c>
      <c r="C61" s="385" t="s">
        <v>1502</v>
      </c>
      <c r="D61" s="385" t="s">
        <v>2663</v>
      </c>
      <c r="E61" s="385" t="s">
        <v>1489</v>
      </c>
      <c r="F61" s="385" t="s">
        <v>1496</v>
      </c>
      <c r="G61" s="386">
        <v>2844792</v>
      </c>
      <c r="H61" s="365" t="s">
        <v>2558</v>
      </c>
      <c r="I61" s="387">
        <v>175.36699999999999</v>
      </c>
      <c r="J61" s="365" t="s">
        <v>2560</v>
      </c>
    </row>
    <row r="62" spans="2:12" s="365" customFormat="1" ht="15" x14ac:dyDescent="0.4">
      <c r="B62" s="356" t="s">
        <v>2728</v>
      </c>
      <c r="C62" s="385" t="s">
        <v>1502</v>
      </c>
      <c r="D62" s="385" t="s">
        <v>2668</v>
      </c>
      <c r="E62" s="385" t="s">
        <v>2722</v>
      </c>
      <c r="F62" s="385" t="s">
        <v>1496</v>
      </c>
      <c r="G62" s="386">
        <v>14716</v>
      </c>
      <c r="H62" s="365" t="s">
        <v>2558</v>
      </c>
      <c r="I62" s="387">
        <v>1.0189999999999999</v>
      </c>
      <c r="J62" s="365" t="s">
        <v>2560</v>
      </c>
    </row>
    <row r="63" spans="2:12" s="365" customFormat="1" ht="15" x14ac:dyDescent="0.4">
      <c r="B63" s="356" t="s">
        <v>2728</v>
      </c>
      <c r="C63" s="385" t="s">
        <v>1502</v>
      </c>
      <c r="D63" s="385" t="s">
        <v>2668</v>
      </c>
      <c r="E63" s="385" t="s">
        <v>2723</v>
      </c>
      <c r="F63" s="385" t="s">
        <v>1496</v>
      </c>
      <c r="G63" s="386">
        <v>1417000</v>
      </c>
      <c r="H63" s="365" t="s">
        <v>2561</v>
      </c>
      <c r="I63" s="369">
        <v>17.385000000000002</v>
      </c>
      <c r="J63" s="365" t="s">
        <v>2560</v>
      </c>
    </row>
    <row r="64" spans="2:12" s="365" customFormat="1" ht="15" x14ac:dyDescent="0.4">
      <c r="B64" s="356" t="s">
        <v>2728</v>
      </c>
      <c r="C64" s="385"/>
      <c r="D64" s="385"/>
      <c r="E64" s="385"/>
      <c r="F64" s="385"/>
    </row>
    <row r="65" spans="2:10" s="365" customFormat="1" ht="15" x14ac:dyDescent="0.4">
      <c r="B65" s="365" t="s">
        <v>2729</v>
      </c>
      <c r="C65" s="385"/>
      <c r="D65" s="385"/>
      <c r="E65" s="385"/>
      <c r="F65" s="385"/>
      <c r="G65" s="356"/>
      <c r="H65" s="365" t="s">
        <v>2730</v>
      </c>
      <c r="I65" s="356"/>
      <c r="J65" s="365" t="s">
        <v>2731</v>
      </c>
    </row>
    <row r="66" spans="2:10" s="365" customFormat="1" ht="15" x14ac:dyDescent="0.4">
      <c r="B66" s="356"/>
      <c r="C66" s="385"/>
      <c r="D66" s="385"/>
      <c r="E66" s="385"/>
      <c r="F66" s="385"/>
    </row>
    <row r="67" spans="2:10" s="365" customFormat="1" ht="15" x14ac:dyDescent="0.4">
      <c r="B67" s="356"/>
      <c r="C67" s="385"/>
      <c r="D67" s="385"/>
      <c r="E67" s="385"/>
      <c r="F67" s="385"/>
    </row>
    <row r="68" spans="2:10" s="365" customFormat="1" ht="15" x14ac:dyDescent="0.4">
      <c r="B68" s="356"/>
      <c r="C68" s="385"/>
      <c r="D68" s="385"/>
      <c r="E68" s="385"/>
      <c r="F68" s="385"/>
    </row>
    <row r="69" spans="2:10" s="365" customFormat="1" ht="15" x14ac:dyDescent="0.4">
      <c r="B69" s="365" t="s">
        <v>2729</v>
      </c>
      <c r="C69" s="385"/>
      <c r="D69" s="385"/>
      <c r="E69" s="385"/>
      <c r="F69" s="385"/>
      <c r="G69" s="356"/>
      <c r="H69" s="365" t="s">
        <v>2730</v>
      </c>
      <c r="I69" s="356"/>
      <c r="J69" s="365" t="s">
        <v>2731</v>
      </c>
    </row>
    <row r="70" spans="2:10" s="365" customFormat="1" ht="15.5" thickBot="1" x14ac:dyDescent="0.4">
      <c r="B70" s="391"/>
      <c r="C70" s="392"/>
      <c r="D70" s="279"/>
      <c r="E70" s="392"/>
      <c r="F70" s="393"/>
      <c r="G70" s="393"/>
      <c r="H70" s="393"/>
      <c r="I70" s="393"/>
      <c r="J70" s="393"/>
    </row>
    <row r="71" spans="2:10" s="365" customFormat="1" ht="15" x14ac:dyDescent="0.35">
      <c r="B71" s="394"/>
      <c r="C71" s="394"/>
      <c r="D71" s="394"/>
      <c r="E71" s="394"/>
      <c r="F71" s="356"/>
      <c r="G71" s="356"/>
      <c r="H71" s="356"/>
      <c r="I71" s="356"/>
      <c r="J71" s="356"/>
    </row>
    <row r="72" spans="2:10" s="365" customFormat="1" ht="15.5" thickBot="1" x14ac:dyDescent="0.4">
      <c r="B72" s="395" t="s">
        <v>2732</v>
      </c>
      <c r="C72" s="396"/>
      <c r="D72" s="396"/>
      <c r="E72" s="396"/>
      <c r="F72" s="396"/>
      <c r="G72" s="396"/>
      <c r="H72" s="396"/>
      <c r="I72" s="396"/>
      <c r="J72" s="396"/>
    </row>
    <row r="73" spans="2:10" s="365" customFormat="1" ht="15" x14ac:dyDescent="0.35">
      <c r="B73" s="397" t="s">
        <v>2733</v>
      </c>
      <c r="C73" s="398"/>
      <c r="D73" s="398"/>
      <c r="E73" s="398"/>
      <c r="F73" s="398"/>
      <c r="G73" s="398"/>
      <c r="H73" s="398"/>
      <c r="I73" s="398"/>
      <c r="J73" s="398"/>
    </row>
    <row r="74" spans="2:10" s="365" customFormat="1" ht="15.5" thickBot="1" x14ac:dyDescent="0.4">
      <c r="B74" s="394"/>
      <c r="C74" s="394"/>
      <c r="D74" s="394"/>
      <c r="E74" s="394"/>
      <c r="F74" s="356"/>
      <c r="G74" s="356"/>
      <c r="H74" s="356"/>
      <c r="I74" s="356"/>
      <c r="J74" s="356"/>
    </row>
    <row r="75" spans="2:10" s="365" customFormat="1" ht="15" x14ac:dyDescent="0.35">
      <c r="B75" s="399" t="s">
        <v>2734</v>
      </c>
      <c r="C75" s="399"/>
      <c r="D75" s="399"/>
      <c r="E75" s="399"/>
      <c r="F75" s="399"/>
      <c r="G75" s="399"/>
      <c r="H75" s="399"/>
      <c r="I75" s="399"/>
      <c r="J75" s="399"/>
    </row>
    <row r="76" spans="2:10" s="365" customFormat="1" ht="15" x14ac:dyDescent="0.35">
      <c r="B76" s="400" t="s">
        <v>2735</v>
      </c>
      <c r="C76" s="400"/>
      <c r="D76" s="400"/>
      <c r="E76" s="400"/>
      <c r="F76" s="400"/>
      <c r="G76" s="400"/>
      <c r="H76" s="400"/>
      <c r="I76" s="400"/>
      <c r="J76" s="400"/>
    </row>
    <row r="77" spans="2:10" s="365" customFormat="1" ht="15" x14ac:dyDescent="0.35">
      <c r="B77" s="401" t="s">
        <v>2736</v>
      </c>
      <c r="C77" s="401"/>
      <c r="D77" s="401"/>
      <c r="E77" s="401"/>
      <c r="F77" s="401"/>
      <c r="G77" s="401"/>
      <c r="H77" s="401"/>
      <c r="I77" s="401"/>
      <c r="J77" s="401"/>
    </row>
    <row r="78" spans="2:10" s="365" customFormat="1" ht="15" x14ac:dyDescent="0.35">
      <c r="B78" s="402"/>
      <c r="C78" s="402"/>
      <c r="D78" s="402"/>
      <c r="E78" s="402"/>
      <c r="F78" s="402"/>
      <c r="G78" s="402"/>
      <c r="H78" s="402"/>
      <c r="I78" s="402"/>
      <c r="J78" s="402"/>
    </row>
    <row r="79" spans="2:10" s="365" customFormat="1" ht="15" x14ac:dyDescent="0.35">
      <c r="B79" s="356"/>
      <c r="C79" s="356"/>
      <c r="D79" s="356"/>
      <c r="E79" s="356"/>
      <c r="F79" s="356"/>
      <c r="G79" s="356"/>
      <c r="H79" s="356"/>
      <c r="I79" s="356"/>
      <c r="J79" s="356"/>
    </row>
    <row r="80" spans="2:10" s="365" customFormat="1" ht="15" x14ac:dyDescent="0.35">
      <c r="B80" s="356"/>
      <c r="C80" s="356"/>
      <c r="D80" s="356"/>
      <c r="E80" s="356"/>
      <c r="F80" s="356"/>
      <c r="G80" s="356"/>
      <c r="H80" s="356"/>
      <c r="I80" s="356"/>
      <c r="J80" s="356"/>
    </row>
    <row r="81" spans="2:10" s="365" customFormat="1" ht="15" x14ac:dyDescent="0.35">
      <c r="B81" s="356"/>
      <c r="C81" s="356"/>
      <c r="D81" s="356"/>
      <c r="E81" s="356"/>
      <c r="F81" s="356"/>
      <c r="G81" s="356"/>
      <c r="H81" s="356"/>
      <c r="I81" s="356"/>
      <c r="J81" s="356"/>
    </row>
    <row r="82" spans="2:10" s="365" customFormat="1" ht="15" x14ac:dyDescent="0.35">
      <c r="B82" s="356"/>
      <c r="C82" s="356"/>
      <c r="D82" s="356"/>
      <c r="E82" s="356"/>
      <c r="F82" s="356"/>
      <c r="G82" s="356"/>
      <c r="H82" s="356"/>
      <c r="I82" s="356"/>
      <c r="J82" s="356"/>
    </row>
    <row r="83" spans="2:10" s="365" customFormat="1" ht="15" x14ac:dyDescent="0.35">
      <c r="B83" s="356"/>
      <c r="C83" s="356"/>
      <c r="D83" s="356"/>
      <c r="E83" s="356"/>
    </row>
    <row r="84" spans="2:10" s="365" customFormat="1" ht="15" x14ac:dyDescent="0.35">
      <c r="B84" s="356"/>
      <c r="C84" s="356"/>
      <c r="D84" s="356"/>
      <c r="E84" s="356"/>
      <c r="F84" s="356"/>
      <c r="G84" s="356"/>
      <c r="H84" s="356"/>
      <c r="I84" s="356"/>
      <c r="J84" s="356"/>
    </row>
    <row r="85" spans="2:10" s="365" customFormat="1" ht="15" x14ac:dyDescent="0.35">
      <c r="B85" s="356"/>
      <c r="C85" s="356"/>
      <c r="D85" s="356"/>
      <c r="E85" s="356"/>
      <c r="F85" s="356"/>
      <c r="G85" s="356"/>
      <c r="H85" s="356"/>
      <c r="I85" s="356"/>
      <c r="J85" s="356"/>
    </row>
    <row r="86" spans="2:10" s="365" customFormat="1" ht="15" x14ac:dyDescent="0.35">
      <c r="B86" s="356"/>
      <c r="C86" s="356"/>
      <c r="D86" s="356"/>
      <c r="E86" s="356"/>
      <c r="F86" s="356"/>
      <c r="G86" s="356"/>
      <c r="H86" s="356"/>
      <c r="I86" s="356"/>
      <c r="J86" s="356"/>
    </row>
    <row r="87" spans="2:10" s="365" customFormat="1" ht="15" x14ac:dyDescent="0.35">
      <c r="B87" s="356"/>
      <c r="C87" s="356"/>
      <c r="D87" s="356"/>
      <c r="E87" s="356"/>
      <c r="F87" s="356"/>
      <c r="G87" s="356"/>
      <c r="H87" s="356"/>
      <c r="I87" s="356"/>
      <c r="J87" s="356"/>
    </row>
    <row r="88" spans="2:10" s="365" customFormat="1" ht="15" x14ac:dyDescent="0.35">
      <c r="B88" s="356"/>
      <c r="C88" s="356"/>
      <c r="D88" s="356"/>
      <c r="E88" s="356"/>
      <c r="F88" s="356"/>
      <c r="G88" s="356"/>
      <c r="H88" s="356"/>
      <c r="I88" s="356"/>
      <c r="J88" s="356"/>
    </row>
    <row r="89" spans="2:10" s="365" customFormat="1" ht="15" x14ac:dyDescent="0.35">
      <c r="B89" s="356"/>
      <c r="C89" s="356"/>
      <c r="D89" s="356"/>
      <c r="E89" s="356"/>
      <c r="F89" s="356"/>
      <c r="G89" s="356"/>
      <c r="H89" s="356"/>
      <c r="I89" s="356"/>
      <c r="J89" s="356"/>
    </row>
    <row r="90" spans="2:10" s="365" customFormat="1" ht="15" x14ac:dyDescent="0.35">
      <c r="B90" s="356"/>
      <c r="C90" s="356"/>
      <c r="D90" s="356"/>
      <c r="E90" s="356"/>
      <c r="F90" s="356"/>
      <c r="G90" s="356"/>
      <c r="H90" s="356"/>
      <c r="I90" s="356"/>
      <c r="J90" s="356"/>
    </row>
    <row r="91" spans="2:10" s="365" customFormat="1" ht="15" x14ac:dyDescent="0.35">
      <c r="B91" s="356"/>
      <c r="C91" s="356"/>
      <c r="D91" s="356"/>
      <c r="E91" s="356"/>
      <c r="F91" s="356"/>
      <c r="G91" s="356"/>
      <c r="H91" s="356"/>
      <c r="I91" s="356"/>
      <c r="J91" s="356"/>
    </row>
    <row r="92" spans="2:10" s="365" customFormat="1" ht="15" x14ac:dyDescent="0.35">
      <c r="B92" s="356"/>
      <c r="C92" s="356"/>
      <c r="D92" s="356"/>
      <c r="E92" s="356"/>
      <c r="F92" s="356"/>
      <c r="G92" s="356"/>
      <c r="H92" s="356"/>
      <c r="I92" s="356"/>
      <c r="J92" s="356"/>
    </row>
    <row r="93" spans="2:10" s="365" customFormat="1" ht="15" x14ac:dyDescent="0.35">
      <c r="B93" s="356"/>
      <c r="C93" s="356"/>
      <c r="D93" s="356"/>
      <c r="E93" s="356"/>
      <c r="F93" s="356"/>
      <c r="G93" s="356"/>
      <c r="H93" s="356"/>
      <c r="I93" s="356"/>
      <c r="J93" s="356"/>
    </row>
    <row r="94" spans="2:10" s="365" customFormat="1" ht="15" x14ac:dyDescent="0.35">
      <c r="B94" s="356"/>
      <c r="C94" s="356"/>
      <c r="D94" s="356"/>
      <c r="E94" s="356"/>
      <c r="F94" s="356"/>
      <c r="G94" s="356"/>
      <c r="H94" s="356"/>
      <c r="I94" s="356"/>
      <c r="J94" s="356"/>
    </row>
    <row r="95" spans="2:10" s="365" customFormat="1" ht="15" x14ac:dyDescent="0.35">
      <c r="B95" s="356"/>
      <c r="C95" s="356"/>
      <c r="D95" s="356"/>
      <c r="E95" s="356"/>
      <c r="F95" s="356"/>
      <c r="G95" s="356"/>
      <c r="H95" s="356"/>
      <c r="I95" s="356"/>
      <c r="J95" s="356"/>
    </row>
    <row r="96" spans="2:10" s="365" customFormat="1" ht="15" x14ac:dyDescent="0.35">
      <c r="B96" s="356"/>
      <c r="C96" s="356"/>
      <c r="D96" s="356"/>
      <c r="E96" s="356"/>
      <c r="F96" s="356"/>
      <c r="G96" s="356"/>
      <c r="H96" s="356"/>
      <c r="I96" s="356"/>
      <c r="J96" s="356"/>
    </row>
    <row r="97" spans="2:10" s="365" customFormat="1" ht="15" x14ac:dyDescent="0.35">
      <c r="B97" s="356"/>
      <c r="C97" s="356"/>
      <c r="D97" s="356"/>
      <c r="E97" s="356"/>
      <c r="F97" s="356"/>
      <c r="G97" s="356"/>
      <c r="H97" s="356"/>
      <c r="I97" s="356"/>
      <c r="J97" s="356"/>
    </row>
    <row r="98" spans="2:10" s="365" customFormat="1" ht="15" x14ac:dyDescent="0.35">
      <c r="B98" s="356"/>
      <c r="C98" s="356"/>
      <c r="D98" s="356"/>
      <c r="E98" s="356"/>
      <c r="F98" s="356"/>
      <c r="G98" s="356"/>
      <c r="H98" s="356"/>
      <c r="I98" s="356"/>
      <c r="J98" s="356"/>
    </row>
    <row r="99" spans="2:10" s="365" customFormat="1" ht="15" x14ac:dyDescent="0.35">
      <c r="B99" s="356"/>
      <c r="C99" s="356"/>
      <c r="D99" s="356"/>
      <c r="E99" s="356"/>
      <c r="F99" s="356"/>
      <c r="G99" s="356"/>
      <c r="H99" s="356"/>
      <c r="I99" s="356"/>
      <c r="J99" s="356"/>
    </row>
    <row r="100" spans="2:10" s="365" customFormat="1" ht="15" x14ac:dyDescent="0.35">
      <c r="B100" s="356"/>
      <c r="C100" s="356"/>
      <c r="D100" s="356"/>
      <c r="E100" s="356"/>
      <c r="F100" s="356"/>
      <c r="G100" s="356"/>
      <c r="H100" s="356"/>
      <c r="I100" s="356"/>
      <c r="J100" s="356"/>
    </row>
    <row r="101" spans="2:10" s="365" customFormat="1" ht="15" x14ac:dyDescent="0.35">
      <c r="B101" s="356"/>
      <c r="C101" s="356"/>
      <c r="D101" s="356"/>
      <c r="E101" s="356"/>
      <c r="F101" s="356"/>
      <c r="G101" s="356"/>
      <c r="H101" s="356"/>
      <c r="I101" s="356"/>
      <c r="J101" s="356"/>
    </row>
    <row r="102" spans="2:10" s="365" customFormat="1" ht="15" x14ac:dyDescent="0.35">
      <c r="B102" s="356"/>
      <c r="C102" s="356"/>
      <c r="D102" s="356"/>
      <c r="E102" s="356"/>
      <c r="F102" s="356"/>
      <c r="G102" s="356"/>
      <c r="H102" s="356"/>
      <c r="I102" s="356"/>
      <c r="J102" s="356"/>
    </row>
    <row r="103" spans="2:10" s="365" customFormat="1" ht="15" x14ac:dyDescent="0.35">
      <c r="B103" s="356"/>
      <c r="C103" s="356"/>
      <c r="D103" s="356"/>
      <c r="E103" s="356"/>
      <c r="F103" s="356"/>
      <c r="G103" s="356"/>
      <c r="H103" s="356"/>
      <c r="I103" s="356"/>
      <c r="J103" s="356"/>
    </row>
    <row r="104" spans="2:10" s="365" customFormat="1" ht="15" x14ac:dyDescent="0.35">
      <c r="B104" s="356"/>
      <c r="C104" s="356"/>
      <c r="D104" s="356"/>
      <c r="E104" s="356"/>
      <c r="F104" s="356"/>
      <c r="G104" s="356"/>
      <c r="H104" s="356"/>
      <c r="I104" s="356"/>
      <c r="J104" s="356"/>
    </row>
    <row r="105" spans="2:10" s="365" customFormat="1" ht="15" x14ac:dyDescent="0.35">
      <c r="B105" s="356"/>
      <c r="C105" s="356"/>
      <c r="D105" s="356"/>
      <c r="E105" s="356"/>
      <c r="F105" s="356"/>
      <c r="G105" s="356"/>
      <c r="H105" s="356"/>
      <c r="I105" s="356"/>
      <c r="J105" s="356"/>
    </row>
    <row r="106" spans="2:10" s="365" customFormat="1" ht="15" x14ac:dyDescent="0.35">
      <c r="B106" s="356"/>
      <c r="C106" s="356"/>
      <c r="D106" s="356"/>
      <c r="E106" s="356"/>
      <c r="F106" s="356"/>
      <c r="G106" s="356"/>
      <c r="H106" s="356"/>
      <c r="I106" s="356"/>
      <c r="J106" s="356"/>
    </row>
    <row r="107" spans="2:10" s="365" customFormat="1" ht="15" x14ac:dyDescent="0.35">
      <c r="B107" s="356"/>
      <c r="C107" s="356"/>
      <c r="D107" s="356"/>
      <c r="E107" s="356"/>
      <c r="F107" s="356"/>
      <c r="G107" s="356"/>
      <c r="H107" s="356"/>
      <c r="I107" s="356"/>
      <c r="J107" s="356"/>
    </row>
    <row r="108" spans="2:10" s="365" customFormat="1" ht="15" x14ac:dyDescent="0.35">
      <c r="B108" s="356"/>
      <c r="C108" s="356"/>
      <c r="D108" s="356"/>
      <c r="E108" s="356"/>
      <c r="F108" s="356"/>
      <c r="G108" s="356"/>
      <c r="H108" s="356"/>
      <c r="I108" s="356"/>
      <c r="J108" s="356"/>
    </row>
    <row r="109" spans="2:10" s="365" customFormat="1" ht="15" x14ac:dyDescent="0.35">
      <c r="B109" s="356"/>
      <c r="C109" s="356"/>
      <c r="D109" s="356"/>
      <c r="E109" s="356"/>
      <c r="F109" s="356"/>
      <c r="G109" s="356"/>
      <c r="H109" s="356"/>
      <c r="I109" s="356"/>
      <c r="J109" s="356"/>
    </row>
    <row r="110" spans="2:10" s="365" customFormat="1" ht="15" x14ac:dyDescent="0.35">
      <c r="B110" s="356"/>
      <c r="C110" s="356"/>
      <c r="D110" s="356"/>
      <c r="E110" s="356"/>
      <c r="F110" s="356"/>
      <c r="G110" s="356"/>
      <c r="H110" s="356"/>
      <c r="I110" s="356"/>
      <c r="J110" s="356"/>
    </row>
    <row r="111" spans="2:10" s="365" customFormat="1" ht="15" x14ac:dyDescent="0.35">
      <c r="B111" s="356"/>
      <c r="C111" s="356"/>
      <c r="D111" s="356"/>
      <c r="E111" s="356"/>
      <c r="F111" s="356"/>
      <c r="G111" s="356"/>
      <c r="H111" s="356"/>
      <c r="I111" s="356"/>
      <c r="J111" s="356"/>
    </row>
    <row r="112" spans="2:10" ht="15" x14ac:dyDescent="0.35"/>
    <row r="113" spans="2:10" ht="15" x14ac:dyDescent="0.35"/>
    <row r="114" spans="2:10" ht="15" x14ac:dyDescent="0.35"/>
    <row r="115" spans="2:10" s="365" customFormat="1" ht="15" x14ac:dyDescent="0.35">
      <c r="B115" s="356"/>
      <c r="C115" s="356"/>
      <c r="D115" s="356"/>
      <c r="E115" s="356"/>
      <c r="F115" s="356"/>
      <c r="G115" s="356"/>
      <c r="H115" s="356"/>
      <c r="I115" s="356"/>
      <c r="J115" s="356"/>
    </row>
    <row r="116" spans="2:10" s="365" customFormat="1" ht="15" x14ac:dyDescent="0.35">
      <c r="B116" s="356"/>
      <c r="C116" s="356"/>
      <c r="D116" s="356"/>
      <c r="E116" s="356"/>
      <c r="F116" s="356"/>
      <c r="G116" s="356"/>
      <c r="H116" s="356"/>
      <c r="I116" s="356"/>
      <c r="J116" s="356"/>
    </row>
    <row r="117" spans="2:10" s="365" customFormat="1" ht="15" x14ac:dyDescent="0.35">
      <c r="B117" s="356"/>
      <c r="C117" s="356"/>
      <c r="D117" s="356"/>
      <c r="E117" s="356"/>
      <c r="F117" s="356"/>
      <c r="G117" s="356"/>
      <c r="H117" s="356"/>
      <c r="I117" s="356"/>
      <c r="J117" s="356"/>
    </row>
    <row r="118" spans="2:10" ht="15" x14ac:dyDescent="0.35"/>
    <row r="119" spans="2:10" s="365" customFormat="1" ht="15" x14ac:dyDescent="0.35">
      <c r="B119" s="356"/>
      <c r="C119" s="356"/>
      <c r="D119" s="356"/>
      <c r="E119" s="356"/>
      <c r="F119" s="356"/>
      <c r="G119" s="356"/>
      <c r="H119" s="356"/>
      <c r="I119" s="356"/>
      <c r="J119" s="356"/>
    </row>
    <row r="120" spans="2:10" ht="15" x14ac:dyDescent="0.35"/>
    <row r="121" spans="2:10" s="365" customFormat="1" ht="15" x14ac:dyDescent="0.35">
      <c r="B121" s="356"/>
      <c r="C121" s="356"/>
      <c r="D121" s="356"/>
      <c r="E121" s="356"/>
      <c r="F121" s="356"/>
      <c r="G121" s="356"/>
      <c r="H121" s="356"/>
      <c r="I121" s="356"/>
      <c r="J121" s="356"/>
    </row>
    <row r="122" spans="2:10" ht="15" x14ac:dyDescent="0.35"/>
    <row r="123" spans="2:10" s="365" customFormat="1" ht="15" x14ac:dyDescent="0.35">
      <c r="B123" s="356"/>
      <c r="C123" s="356"/>
      <c r="D123" s="356"/>
      <c r="E123" s="356"/>
      <c r="F123" s="356"/>
      <c r="G123" s="356"/>
      <c r="H123" s="356"/>
      <c r="I123" s="356"/>
      <c r="J123" s="356"/>
    </row>
    <row r="124" spans="2:10" s="365" customFormat="1" ht="15" x14ac:dyDescent="0.35">
      <c r="B124" s="356"/>
      <c r="C124" s="356"/>
      <c r="D124" s="356"/>
      <c r="E124" s="356"/>
      <c r="F124" s="356"/>
      <c r="G124" s="356"/>
      <c r="H124" s="356"/>
      <c r="I124" s="356"/>
      <c r="J124" s="356"/>
    </row>
    <row r="125" spans="2:10" ht="15" x14ac:dyDescent="0.35"/>
    <row r="126" spans="2:10" ht="15" x14ac:dyDescent="0.35"/>
    <row r="127" spans="2:10" ht="16.5" customHeight="1" x14ac:dyDescent="0.35"/>
    <row r="128" spans="2:10" ht="15" x14ac:dyDescent="0.35"/>
    <row r="129" spans="2:10" ht="15" x14ac:dyDescent="0.35"/>
    <row r="130" spans="2:10" ht="15" x14ac:dyDescent="0.35"/>
    <row r="131" spans="2:10" ht="15" x14ac:dyDescent="0.35"/>
    <row r="132" spans="2:10" ht="15" x14ac:dyDescent="0.35"/>
    <row r="133" spans="2:10" ht="15" x14ac:dyDescent="0.35"/>
    <row r="134" spans="2:10" s="365" customFormat="1" ht="15" x14ac:dyDescent="0.35">
      <c r="B134" s="356"/>
      <c r="C134" s="356"/>
      <c r="D134" s="356"/>
      <c r="E134" s="356"/>
      <c r="F134" s="356"/>
      <c r="G134" s="356"/>
      <c r="H134" s="356"/>
      <c r="I134" s="356"/>
      <c r="J134" s="356"/>
    </row>
    <row r="135" spans="2:10" ht="15" x14ac:dyDescent="0.35"/>
    <row r="136" spans="2:10" ht="15" x14ac:dyDescent="0.35"/>
    <row r="137" spans="2:10" ht="15" x14ac:dyDescent="0.35"/>
    <row r="138" spans="2:10" ht="15" x14ac:dyDescent="0.35"/>
    <row r="139" spans="2:10" ht="15" x14ac:dyDescent="0.35"/>
    <row r="140" spans="2:10" ht="15" x14ac:dyDescent="0.35"/>
    <row r="141" spans="2:10" ht="15" x14ac:dyDescent="0.35"/>
    <row r="142" spans="2:10" ht="15" customHeight="1" x14ac:dyDescent="0.35"/>
    <row r="143" spans="2:10" ht="15" customHeight="1" x14ac:dyDescent="0.35"/>
    <row r="144" spans="2:10" ht="15" x14ac:dyDescent="0.35"/>
    <row r="145" s="356" customFormat="1" ht="15" x14ac:dyDescent="0.35"/>
    <row r="146" s="356" customFormat="1" ht="18.75" customHeight="1" x14ac:dyDescent="0.35"/>
    <row r="147" s="356" customFormat="1" ht="15" x14ac:dyDescent="0.35"/>
    <row r="148" s="356" customFormat="1" ht="15" x14ac:dyDescent="0.35"/>
    <row r="149" s="356" customFormat="1" ht="15" x14ac:dyDescent="0.35"/>
    <row r="150" s="356" customFormat="1" ht="15" x14ac:dyDescent="0.35"/>
    <row r="151" s="356" customFormat="1" ht="15" x14ac:dyDescent="0.35"/>
    <row r="152" s="356" customFormat="1" ht="15" x14ac:dyDescent="0.35"/>
    <row r="153" s="356" customFormat="1" ht="15" x14ac:dyDescent="0.35"/>
    <row r="154" s="356" customFormat="1" ht="15" x14ac:dyDescent="0.35"/>
    <row r="155" s="356" customFormat="1" ht="15" x14ac:dyDescent="0.35"/>
    <row r="156" s="356" customFormat="1" ht="15" x14ac:dyDescent="0.35"/>
    <row r="157" s="356" customFormat="1" ht="15" x14ac:dyDescent="0.35"/>
    <row r="158" s="356" customFormat="1" ht="15" x14ac:dyDescent="0.35"/>
    <row r="159" s="356" customFormat="1" ht="15" x14ac:dyDescent="0.35"/>
    <row r="160" s="356" customFormat="1" ht="15" x14ac:dyDescent="0.35"/>
    <row r="161" s="356" customFormat="1" ht="15" x14ac:dyDescent="0.35"/>
    <row r="162" s="356" customFormat="1" ht="15" x14ac:dyDescent="0.35"/>
    <row r="163" s="356" customFormat="1" ht="15" x14ac:dyDescent="0.35"/>
    <row r="164" s="356" customFormat="1" ht="15" x14ac:dyDescent="0.35"/>
    <row r="165" s="356" customFormat="1" ht="15" x14ac:dyDescent="0.35"/>
    <row r="166" s="356" customFormat="1" ht="15" x14ac:dyDescent="0.35"/>
    <row r="167" s="356" customFormat="1" ht="15" x14ac:dyDescent="0.35"/>
  </sheetData>
  <mergeCells count="20">
    <mergeCell ref="B78:J78"/>
    <mergeCell ref="B72:J72"/>
    <mergeCell ref="B73:J73"/>
    <mergeCell ref="B75:J75"/>
    <mergeCell ref="B76:J76"/>
    <mergeCell ref="B77:J77"/>
    <mergeCell ref="B7:J7"/>
    <mergeCell ref="B8:J8"/>
    <mergeCell ref="B10:J10"/>
    <mergeCell ref="B11:J11"/>
    <mergeCell ref="B12:J12"/>
    <mergeCell ref="B2:J2"/>
    <mergeCell ref="B3:J3"/>
    <mergeCell ref="B4:J4"/>
    <mergeCell ref="B5:J5"/>
    <mergeCell ref="B6:J6"/>
    <mergeCell ref="B13:J13"/>
    <mergeCell ref="B26:J26"/>
    <mergeCell ref="B27:D27"/>
    <mergeCell ref="B49:J49"/>
  </mergeCells>
  <dataValidations count="26">
    <dataValidation type="list" allowBlank="1" showInputMessage="1" showErrorMessage="1" promptTitle="Veuillez sélectionner le secteur" prompt="Veuillez sélectionner le secteur pertinent pour l'entreprise dans la liste" sqref="E36:E40" xr:uid="{F383C4B0-BFB1-4275-8902-B9CBC1BDD66F}">
      <formula1>Sector_list</formula1>
    </dataValidation>
    <dataValidation allowBlank="1" showInputMessage="1" showErrorMessage="1" promptTitle="Veuillez sélectionner les matièr" prompt="Veuillez sélectionner les matières premières exploitées, séparées par une virgule" sqref="F36:F40" xr:uid="{03DB06AD-5356-48E6-AF86-BD36AB1EF40E}"/>
    <dataValidation errorStyle="warning" allowBlank="1" showInputMessage="1" showErrorMessage="1" errorTitle="URL" error="Veuillez indiquer une URL" sqref="G36:H40" xr:uid="{7E085E98-106D-442B-9524-E857F18034EC}"/>
    <dataValidation allowBlank="1" showInputMessage="1" showErrorMessage="1" promptTitle="Numéro d'identification" prompt="Veuillez saisir un numéro d'identification unique, tel qu’un TIN, un numéro d'organisation ou similaire." sqref="D36:D40" xr:uid="{CB3B9251-12D5-4F96-BBCA-A761DAA6C149}"/>
    <dataValidation type="textLength" allowBlank="1" showInputMessage="1" showErrorMessage="1" errorTitle="Veuillez ne pas modifier" error="Veuillez ne pas modifier ces cellules" sqref="B43:C43 B42:G42 B16:E17 B19:C19 F43 B20 D20:E20 I35 B31:D32 B34:D34 E31:F34 B35 D35:G35" xr:uid="{41CB2CFC-8915-431A-8B82-76B8D96A6704}">
      <formula1>10000</formula1>
      <formula2>50000</formula2>
    </dataValidation>
    <dataValidation type="decimal" allowBlank="1" showInputMessage="1" showErrorMessage="1" errorTitle="Veuillez ne pas modifier" error="Veuillez ne pas modifier ces cellules" sqref="E66:G68 B66:D67" xr:uid="{3A04F5EF-66E4-43AD-A539-8FA3BA9F198C}">
      <formula1>10000</formula1>
      <formula2>500000</formula2>
    </dataValidation>
    <dataValidation allowBlank="1" showInputMessage="1" showErrorMessage="1" promptTitle="Nom de l'entreprise" prompt="Saisissez le nom de l'entreprise ici_x000a__x000a_Veuillez vous abstenir d'utiliser des acronymes et indiquez le nom complet" sqref="B36:B40" xr:uid="{42A6D033-2055-45B6-94DB-C3843F45F704}"/>
    <dataValidation allowBlank="1" showInputMessage="1" showErrorMessage="1" promptTitle="Production -volume-" prompt="Veuillez indiquer le volume de production du projet" sqref="G44:G60" xr:uid="{214EC8C1-6BF9-40F3-9758-86701E4D2A88}"/>
    <dataValidation allowBlank="1" showInputMessage="1" showErrorMessage="1" promptTitle="Numéro d'identification" prompt="Veuillez indiquer le numéro d'identification de l'agence gouvernementale, si applicable" sqref="D21:D26" xr:uid="{B62DCA52-4501-43B1-A007-69E53BD53B5F}"/>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26" xr:uid="{5F2CD2D8-A157-47E5-A3F5-C3C3A71E1458}"/>
    <dataValidation allowBlank="1" showInputMessage="1" showErrorMessage="1" promptTitle="URL du registre" prompt="Veuillez indiquer l'URL directe vers le registre ou l'agence" sqref="J25:L25 D33" xr:uid="{FF61CD17-04D9-4E17-8201-8C3D36137BFF}"/>
    <dataValidation allowBlank="1" showInputMessage="1" showErrorMessage="1" promptTitle="Nom du registre" prompt="Veuillez saisir le nom du registre ou de l'agence" sqref="J24:L24 C33" xr:uid="{AA416186-66C7-468A-ABAB-5FAA86F8A146}"/>
    <dataValidation allowBlank="1" showInputMessage="1" showErrorMessage="1" promptTitle="Nom de l'identifiant" prompt="Veuillez saisir le nom de l'identifiant, tel que « Numéro d'identification du contribuable » ou similaire" sqref="J23:L23 B33" xr:uid="{FC7A539E-0F6B-429E-8CD3-69786236AD39}"/>
    <dataValidation allowBlank="1" showInputMessage="1" showErrorMessage="1" promptTitle="Nom du Projet" prompt="Veuillez indiquer le nom du Projet._x000a__x000a_Veuillez vous abstenir d'utiliser des acronymes et indiquez le nom complet_x000a__x000a_" sqref="B44:B61" xr:uid="{28E7BA77-65D5-4785-9580-9EE9295D25F1}"/>
    <dataValidation type="whole" allowBlank="1" showInputMessage="1" showErrorMessage="1" errorTitle="Veuillez ne pas modifier" error="Veuillez ne pas modifier ces cellules" sqref="D43 B62:B65" xr:uid="{FDE65DF8-CA28-4BE2-AC49-6DAD21AF5E77}">
      <formula1>444</formula1>
      <formula2>445</formula2>
    </dataValidation>
    <dataValidation type="list" allowBlank="1" showInputMessage="1" showErrorMessage="1" sqref="F61" xr:uid="{DDDC6CD4-1998-4B24-880C-9DED458166FA}">
      <formula1>Simple_options_list</formula1>
    </dataValidation>
    <dataValidation allowBlank="1" showInputMessage="1" showErrorMessage="1" promptTitle="Compagnie associée" prompt="Veuillez indiquer les compagnies affiliées au projet, séparées par une virgule." sqref="D44:D60" xr:uid="{990B4CFE-C77D-4B99-90F4-BE71B86E0400}"/>
    <dataValidation allowBlank="1" showInputMessage="1" showErrorMessage="1" promptTitle="Production -valeur-" prompt="Veuillez indiquer la valeur de la production du projet" sqref="I44:I60" xr:uid="{6908EAC0-1385-4F50-B3D8-4B8A57D60130}"/>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44:H60" xr:uid="{41AEB8C4-3D9C-4110-A3FD-27B3DB753D54}">
      <formula1>"&lt;Selectionner unité&gt;,Sm3,Sm3 o.e.,Barils,Tonnes,oz,carats,Scf"</formula1>
    </dataValidation>
    <dataValidation type="list" allowBlank="1" showInputMessage="1" showErrorMessage="1" sqref="G61 F44:F60" xr:uid="{765C9FE0-D12B-4DF9-AE3E-DE4CE4CC1EDB}">
      <formula1>Project_phases_list</formula1>
    </dataValidation>
    <dataValidation type="whole" allowBlank="1" showInputMessage="1" showErrorMessage="1" errorTitle="Veuillez ne pas modifier" error="Veuillez ne pas modifier ces cellules" sqref="E43" xr:uid="{EF07BAD0-2F5A-4204-A46F-F594A3588E86}">
      <formula1>4</formula1>
      <formula2>5</formula2>
    </dataValidation>
    <dataValidation allowBlank="1" showInputMessage="1" showErrorMessage="1" promptTitle="Numéro de référence" prompt="Veuillez indiquer le numéro de référence de l'accord légal: contrat, licence, concession,…" sqref="C49:C60 C44:C47" xr:uid="{35B65327-F6D3-41FF-A657-92A960D2D1F1}"/>
    <dataValidation allowBlank="1" showInputMessage="1" showErrorMessage="1" errorTitle="Veuillez ne pas modifier" error="Veuillez ne pas modifier ces cellules" sqref="H35 B68:D68" xr:uid="{61CAE946-A4D7-4D88-A2EA-B59DF5431476}"/>
    <dataValidation type="whole" allowBlank="1" showInputMessage="1" showErrorMessage="1" errorTitle="Veuillez ne pas remplir" error="Ces cellules seront complétées automatiquement" promptTitle="Ne pas remplir" prompt="Complété automatiquement depuis le feuillet 5" sqref="I36:I40" xr:uid="{FE005BD3-F114-40C2-B7BB-6805E3DA760A}">
      <formula1>1</formula1>
      <formula2>2</formula2>
    </dataValidation>
    <dataValidation type="list" allowBlank="1" showInputMessage="1" showErrorMessage="1" sqref="C36:C40" xr:uid="{5B632419-A767-4DE0-8BA9-B8BB05BA6696}">
      <formula1>"&lt; Type d'entreprise &gt;,Société publique financière et Entreprise d'Etat,Privée"</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44:E60" xr:uid="{46A9ED9C-B29B-4A51-B129-E091B5E99439}">
      <formula1>Commodity_names</formula1>
    </dataValidation>
  </dataValidations>
  <hyperlinks>
    <hyperlink ref="B73:F73" r:id="rId1" display="Give us your feedback or report a conflict in the data! Write to us at  data@eiti.org" xr:uid="{5CD4C154-371E-40F2-B5CC-37F216C49C0A}"/>
    <hyperlink ref="B72:F72" r:id="rId2" display="For the latest version of Summary data templates, see  https://eiti.org/summary-data-template" xr:uid="{73A70C6A-80B9-45ED-8857-C52BD9BCE10D}"/>
    <hyperlink ref="G31" r:id="rId3" xr:uid="{C1CC369E-B639-4907-A709-AC67D390D512}"/>
    <hyperlink ref="G32" r:id="rId4" xr:uid="{55531ED9-7AD7-4AB5-AE5A-52C380955A8C}"/>
    <hyperlink ref="G34" r:id="rId5" xr:uid="{B9AF0680-EA57-4711-B3BA-DD6BE6D82481}"/>
    <hyperlink ref="G33" r:id="rId6" xr:uid="{899F3A63-F585-4E2D-BECA-4558E3091981}"/>
    <hyperlink ref="G35" r:id="rId7" xr:uid="{DEC167CD-A78B-4FCA-8759-9EA96EC83E1B}"/>
    <hyperlink ref="G36" r:id="rId8" xr:uid="{0672D107-9AB6-401D-852A-D942A3AB4616}"/>
    <hyperlink ref="G37" r:id="rId9" xr:uid="{413FCE8D-618C-4A34-8763-51AC9E95B9AA}"/>
    <hyperlink ref="G38" r:id="rId10" xr:uid="{E90CFED5-69EB-4AC4-AE52-E645E85E7066}"/>
    <hyperlink ref="G39" r:id="rId11" xr:uid="{08D3F578-D62E-4E60-B530-B5D021FBE6E3}"/>
    <hyperlink ref="G40" r:id="rId12" xr:uid="{BB6BDA3C-D5EE-4E5B-BFC0-C15BAE069AB8}"/>
    <hyperlink ref="G41" r:id="rId13" xr:uid="{B4D4B5F1-4B76-4CF0-B699-AA31712F6FAD}"/>
    <hyperlink ref="G43" r:id="rId14" xr:uid="{7AE74F55-9DEE-45CB-8A8E-E4FD7D1AECC1}"/>
    <hyperlink ref="G45" r:id="rId15" xr:uid="{63BF6A8A-9EB6-48D0-981D-83DA1965D4D6}"/>
    <hyperlink ref="G46" r:id="rId16" xr:uid="{14059D40-A599-44D7-AFCE-3C4A16975F23}"/>
    <hyperlink ref="G47" r:id="rId17" xr:uid="{BD1441D2-2422-42ED-BC39-D8BF27F6634D}"/>
    <hyperlink ref="H31" r:id="rId18" xr:uid="{7BFFDFC0-FAD8-4D04-AEC6-B5314F861D98}"/>
  </hyperlinks>
  <pageMargins left="0.25" right="0.25" top="0.75" bottom="0.75" header="0.3" footer="0.3"/>
  <pageSetup paperSize="8" fitToHeight="0" orientation="landscape" horizontalDpi="2400" verticalDpi="2400" r:id="rId19"/>
  <legacyDrawing r:id="rId20"/>
  <tableParts count="3">
    <tablePart r:id="rId21"/>
    <tablePart r:id="rId22"/>
    <tablePart r:id="rId23"/>
  </tableParts>
  <extLst>
    <ext xmlns:x14="http://schemas.microsoft.com/office/spreadsheetml/2009/9/main" uri="{CCE6A557-97BC-4b89-ADB6-D9C93CAAB3DF}">
      <x14:dataValidations xmlns:xm="http://schemas.microsoft.com/office/excel/2006/main" count="2">
        <x14:dataValidation type="list" allowBlank="1" showInputMessage="1" showErrorMessage="1" xr:uid="{080AB5DF-9F7C-4D51-B77F-2D9DAE275C99}">
          <x14:formula1>
            <xm:f>Listes!$I$11:$I$168</xm:f>
          </x14:formula1>
          <xm:sqref>J44:J60</xm:sqref>
        </x14:dataValidation>
        <x14:dataValidation type="list" allowBlank="1" showInputMessage="1" showErrorMessage="1" xr:uid="{A0485DF7-0291-4282-9DA4-8B361737270D}">
          <x14:formula1>
            <xm:f>Listes!$AE$3:$AE$7</xm:f>
          </x14:formula1>
          <xm:sqref>C21:C26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106"/>
  <sheetViews>
    <sheetView showGridLines="0" topLeftCell="A44" zoomScale="55" zoomScaleNormal="55" workbookViewId="0">
      <selection activeCell="J85" sqref="J85"/>
    </sheetView>
  </sheetViews>
  <sheetFormatPr baseColWidth="10" defaultColWidth="9.1796875" defaultRowHeight="14" x14ac:dyDescent="0.35"/>
  <cols>
    <col min="1" max="1" width="3" style="207" customWidth="1"/>
    <col min="2" max="4" width="9.1796875" style="207" hidden="1" customWidth="1"/>
    <col min="5" max="5" width="27.453125" style="207" hidden="1" customWidth="1"/>
    <col min="6" max="6" width="38" style="207" customWidth="1"/>
    <col min="7" max="7" width="16.7265625" style="207" customWidth="1"/>
    <col min="8" max="8" width="21.7265625" style="207" customWidth="1"/>
    <col min="9" max="9" width="22.1796875" style="207" customWidth="1"/>
    <col min="10" max="10" width="34.6328125" style="207" customWidth="1"/>
    <col min="11" max="11" width="11.1796875" style="207" customWidth="1"/>
    <col min="12" max="12" width="2.7265625" style="207" customWidth="1"/>
    <col min="13" max="13" width="19.54296875" style="207" bestFit="1" customWidth="1"/>
    <col min="14" max="14" width="73.453125" style="207" bestFit="1" customWidth="1"/>
    <col min="15" max="16384" width="9.1796875" style="207"/>
  </cols>
  <sheetData>
    <row r="1" spans="6:14" s="17" customFormat="1" ht="15.75" hidden="1" customHeight="1" x14ac:dyDescent="0.35"/>
    <row r="2" spans="6:14" s="17" customFormat="1" ht="16" hidden="1" x14ac:dyDescent="0.35">
      <c r="F2" s="18"/>
      <c r="H2" s="18"/>
      <c r="J2" s="18"/>
      <c r="K2" s="18"/>
    </row>
    <row r="3" spans="6:14" s="17" customFormat="1" ht="16" hidden="1" x14ac:dyDescent="0.35">
      <c r="F3" s="18"/>
      <c r="H3" s="18"/>
      <c r="J3" s="18"/>
      <c r="K3" s="18"/>
      <c r="N3" s="19" t="s">
        <v>2168</v>
      </c>
    </row>
    <row r="4" spans="6:14" s="17" customFormat="1" ht="16" hidden="1" x14ac:dyDescent="0.35">
      <c r="F4" s="18"/>
      <c r="H4" s="18"/>
      <c r="J4" s="18"/>
      <c r="K4" s="18"/>
      <c r="N4" s="19">
        <f>Introduction!G4</f>
        <v>44412</v>
      </c>
    </row>
    <row r="5" spans="6:14" s="17" customFormat="1" ht="16" hidden="1" x14ac:dyDescent="0.35"/>
    <row r="6" spans="6:14" s="17" customFormat="1" ht="16" hidden="1" x14ac:dyDescent="0.35"/>
    <row r="7" spans="6:14" s="17" customFormat="1" ht="16" x14ac:dyDescent="0.35"/>
    <row r="8" spans="6:14" s="17" customFormat="1" ht="16" x14ac:dyDescent="0.35">
      <c r="F8" s="21" t="s">
        <v>2095</v>
      </c>
      <c r="G8" s="83"/>
      <c r="H8" s="83"/>
      <c r="I8" s="83"/>
      <c r="J8" s="83"/>
      <c r="K8" s="83"/>
      <c r="L8" s="83"/>
      <c r="M8" s="83"/>
      <c r="N8" s="83"/>
    </row>
    <row r="9" spans="6:14" s="17" customFormat="1" ht="21" customHeight="1" x14ac:dyDescent="0.35">
      <c r="F9" s="323" t="s">
        <v>2169</v>
      </c>
      <c r="G9" s="323"/>
      <c r="H9" s="323"/>
      <c r="I9" s="323"/>
      <c r="J9" s="323"/>
      <c r="K9" s="209"/>
      <c r="L9" s="209"/>
      <c r="M9" s="323"/>
      <c r="N9" s="323"/>
    </row>
    <row r="10" spans="6:14" s="17" customFormat="1" ht="31" customHeight="1" x14ac:dyDescent="0.35">
      <c r="F10" s="324" t="s">
        <v>2325</v>
      </c>
      <c r="G10" s="324"/>
      <c r="H10" s="324"/>
      <c r="I10" s="324"/>
      <c r="J10" s="324"/>
      <c r="K10" s="210"/>
      <c r="L10" s="83"/>
      <c r="M10" s="329"/>
      <c r="N10" s="329"/>
    </row>
    <row r="11" spans="6:14" s="17" customFormat="1" ht="29.25" customHeight="1" x14ac:dyDescent="0.35">
      <c r="F11" s="325" t="s">
        <v>2326</v>
      </c>
      <c r="G11" s="325"/>
      <c r="H11" s="325"/>
      <c r="I11" s="325"/>
      <c r="J11" s="325"/>
      <c r="K11" s="211"/>
      <c r="L11" s="83"/>
      <c r="M11" s="329"/>
      <c r="N11" s="329"/>
    </row>
    <row r="12" spans="6:14" s="17" customFormat="1" ht="33.65" customHeight="1" x14ac:dyDescent="0.35">
      <c r="F12" s="325" t="s">
        <v>2327</v>
      </c>
      <c r="G12" s="325"/>
      <c r="H12" s="325"/>
      <c r="I12" s="325"/>
      <c r="J12" s="325"/>
      <c r="K12" s="211"/>
      <c r="L12" s="83"/>
      <c r="M12" s="329"/>
      <c r="N12" s="329"/>
    </row>
    <row r="13" spans="6:14" s="17" customFormat="1" ht="36" customHeight="1" x14ac:dyDescent="0.35">
      <c r="F13" s="336" t="s">
        <v>2328</v>
      </c>
      <c r="G13" s="336"/>
      <c r="H13" s="336"/>
      <c r="I13" s="336"/>
      <c r="J13" s="336"/>
      <c r="K13" s="212"/>
      <c r="L13" s="83"/>
      <c r="M13" s="329"/>
      <c r="N13" s="329"/>
    </row>
    <row r="14" spans="6:14" s="17" customFormat="1" ht="50.25" customHeight="1" x14ac:dyDescent="0.35">
      <c r="F14" s="337" t="s">
        <v>2329</v>
      </c>
      <c r="G14" s="337"/>
      <c r="H14" s="337"/>
      <c r="I14" s="337"/>
      <c r="J14" s="337"/>
      <c r="K14" s="213"/>
      <c r="L14" s="83"/>
      <c r="M14" s="329"/>
      <c r="N14" s="329"/>
    </row>
    <row r="15" spans="6:14" s="17" customFormat="1" ht="33" customHeight="1" x14ac:dyDescent="0.35">
      <c r="F15" s="326" t="s">
        <v>2097</v>
      </c>
      <c r="G15" s="326"/>
      <c r="H15" s="326"/>
      <c r="I15" s="326"/>
      <c r="J15" s="326"/>
      <c r="K15" s="214"/>
      <c r="L15" s="83"/>
      <c r="M15" s="215"/>
      <c r="N15" s="215"/>
    </row>
    <row r="16" spans="6:14" s="17" customFormat="1" ht="16" x14ac:dyDescent="0.4">
      <c r="F16" s="318" t="s">
        <v>2221</v>
      </c>
      <c r="G16" s="318"/>
      <c r="H16" s="318"/>
      <c r="I16" s="318"/>
      <c r="J16" s="318"/>
      <c r="K16" s="318"/>
      <c r="L16" s="318"/>
      <c r="M16" s="318"/>
      <c r="N16" s="318"/>
    </row>
    <row r="17" spans="2:21" s="17" customFormat="1" ht="16" x14ac:dyDescent="0.35"/>
    <row r="18" spans="2:21" s="17" customFormat="1" ht="22.5" x14ac:dyDescent="0.35">
      <c r="F18" s="216" t="s">
        <v>2096</v>
      </c>
      <c r="G18" s="83"/>
      <c r="H18" s="217"/>
      <c r="I18" s="83"/>
      <c r="J18" s="217"/>
      <c r="K18" s="217"/>
      <c r="M18" s="218" t="s">
        <v>2098</v>
      </c>
      <c r="N18" s="219"/>
    </row>
    <row r="19" spans="2:21" s="17" customFormat="1" ht="15.65" customHeight="1" x14ac:dyDescent="0.35">
      <c r="M19" s="331" t="s">
        <v>2509</v>
      </c>
      <c r="N19" s="332"/>
    </row>
    <row r="20" spans="2:21" ht="16" x14ac:dyDescent="0.35">
      <c r="F20" s="328" t="s">
        <v>2330</v>
      </c>
      <c r="G20" s="328"/>
      <c r="H20" s="328"/>
      <c r="I20" s="328"/>
      <c r="J20" s="328"/>
      <c r="K20" s="264"/>
      <c r="M20" s="17"/>
      <c r="N20" s="17"/>
    </row>
    <row r="21" spans="2:21" ht="14" customHeight="1" x14ac:dyDescent="0.35">
      <c r="B21" s="220" t="s">
        <v>1402</v>
      </c>
      <c r="C21" s="220" t="s">
        <v>1403</v>
      </c>
      <c r="D21" s="220" t="s">
        <v>1404</v>
      </c>
      <c r="E21" s="220" t="s">
        <v>1405</v>
      </c>
      <c r="F21" s="221" t="s">
        <v>2100</v>
      </c>
      <c r="G21" s="207" t="s">
        <v>1463</v>
      </c>
      <c r="H21" s="222" t="s">
        <v>1351</v>
      </c>
      <c r="I21" s="207" t="s">
        <v>1408</v>
      </c>
      <c r="J21" s="207" t="s">
        <v>1352</v>
      </c>
      <c r="K21" s="207" t="s">
        <v>970</v>
      </c>
      <c r="M21" s="335" t="s">
        <v>2099</v>
      </c>
      <c r="N21" s="335"/>
    </row>
    <row r="22" spans="2:21" ht="42.75" customHeight="1" x14ac:dyDescent="0.4">
      <c r="B22" s="220" t="str">
        <f>IFERROR(VLOOKUP(Government_revenues_table[[#This Row],[Classification SFP]],Table6_GFS_codes_classification[],COLUMNS($F:F)+3,FALSE),"Do not enter data")</f>
        <v>Autre revenu (14E)</v>
      </c>
      <c r="C22" s="220" t="str">
        <f>IFERROR(VLOOKUP(Government_revenues_table[[#This Row],[Classification SFP]],Table6_GFS_codes_classification[],COLUMNS($F:G)+3,FALSE),"Do not enter data")</f>
        <v>Revenu dégagé de la propriété (141E)</v>
      </c>
      <c r="D22" s="220" t="str">
        <f>IFERROR(VLOOKUP(Government_revenues_table[[#This Row],[Classification SFP]],Table6_GFS_codes_classification[],COLUMNS($F:H)+3,FALSE),"Do not enter data")</f>
        <v>Dividendes (1412E)</v>
      </c>
      <c r="E22" s="220" t="str">
        <f>IFERROR(VLOOKUP(Government_revenues_table[[#This Row],[Classification SFP]],Table6_GFS_codes_classification[],COLUMNS($F:I)+3,FALSE),"Do not enter data")</f>
        <v>Provenant de la participation de l’État (1412E2)</v>
      </c>
      <c r="F22" s="385" t="s">
        <v>1415</v>
      </c>
      <c r="G22" s="356" t="s">
        <v>2737</v>
      </c>
      <c r="H22" s="385" t="s">
        <v>2738</v>
      </c>
      <c r="I22" s="385" t="s">
        <v>2739</v>
      </c>
      <c r="J22" s="403">
        <v>619325950963</v>
      </c>
      <c r="K22" s="385" t="s">
        <v>1169</v>
      </c>
      <c r="M22" s="327" t="s">
        <v>2101</v>
      </c>
      <c r="N22" s="327"/>
    </row>
    <row r="23" spans="2:21" ht="15.65" customHeight="1" x14ac:dyDescent="0.4">
      <c r="B23" s="220" t="str">
        <f>IFERROR(VLOOKUP(Government_revenues_table[[#This Row],[Classification SFP]],Table6_GFS_codes_classification[],COLUMNS($F:F)+3,FALSE),"Do not enter data")</f>
        <v>Impôts (11E)</v>
      </c>
      <c r="C23" s="220" t="str">
        <f>IFERROR(VLOOKUP(Government_revenues_table[[#This Row],[Classification SFP]],Table6_GFS_codes_classification[],COLUMNS($F:G)+3,FALSE),"Do not enter data")</f>
        <v>Impôts sur le revenu, le bénéfice et les plus-values</v>
      </c>
      <c r="D23" s="220" t="str">
        <f>IFERROR(VLOOKUP(Government_revenues_table[[#This Row],[Classification SFP]],Table6_GFS_codes_classification[],COLUMNS($F:H)+3,FALSE),"Do not enter data")</f>
        <v>Impôts ordinaires sur le revenu, le bénéfice et les plus-values (1112E1)</v>
      </c>
      <c r="E23" s="220" t="str">
        <f>IFERROR(VLOOKUP(Government_revenues_table[[#This Row],[Classification SFP]],Table6_GFS_codes_classification[],COLUMNS($F:I)+3,FALSE),"Do not enter data")</f>
        <v>Impôts ordinaires sur le revenu, le bénéfice et les plus-values (1112E1)</v>
      </c>
      <c r="F23" s="385" t="s">
        <v>1424</v>
      </c>
      <c r="G23" s="356" t="s">
        <v>2737</v>
      </c>
      <c r="H23" s="385" t="s">
        <v>2740</v>
      </c>
      <c r="I23" s="385" t="s">
        <v>2741</v>
      </c>
      <c r="J23" s="403">
        <v>84300490231</v>
      </c>
      <c r="K23" s="385" t="s">
        <v>1169</v>
      </c>
      <c r="M23" s="327"/>
      <c r="N23" s="327"/>
    </row>
    <row r="24" spans="2:21" ht="14.15" customHeight="1" x14ac:dyDescent="0.4">
      <c r="B24" s="220" t="str">
        <f>IFERROR(VLOOKUP(Government_revenues_table[[#This Row],[Classification SFP]],Table6_GFS_codes_classification[],COLUMNS($F:F)+3,FALSE),"Do not enter data")</f>
        <v>Impôts (11E)</v>
      </c>
      <c r="C24" s="220" t="str">
        <f>IFERROR(VLOOKUP(Government_revenues_table[[#This Row],[Classification SFP]],Table6_GFS_codes_classification[],COLUMNS($F:G)+3,FALSE),"Do not enter data")</f>
        <v>Taxes sur le commerce et les transactions au niveau international (115E)</v>
      </c>
      <c r="D24" s="220" t="str">
        <f>IFERROR(VLOOKUP(Government_revenues_table[[#This Row],[Classification SFP]],Table6_GFS_codes_classification[],COLUMNS($F:H)+3,FALSE),"Do not enter data")</f>
        <v>Droits de douane et autres droits d’importation (1151E)</v>
      </c>
      <c r="E24" s="220" t="str">
        <f>IFERROR(VLOOKUP(Government_revenues_table[[#This Row],[Classification SFP]],Table6_GFS_codes_classification[],COLUMNS($F:I)+3,FALSE),"Do not enter data")</f>
        <v>Droits de douane et autres droits d’importation (1151E)</v>
      </c>
      <c r="F24" s="385" t="s">
        <v>1435</v>
      </c>
      <c r="G24" s="356" t="s">
        <v>2689</v>
      </c>
      <c r="H24" s="385" t="s">
        <v>2742</v>
      </c>
      <c r="I24" s="385" t="s">
        <v>2743</v>
      </c>
      <c r="J24" s="403">
        <v>29542918633</v>
      </c>
      <c r="K24" s="385" t="s">
        <v>1169</v>
      </c>
      <c r="M24" s="327"/>
      <c r="N24" s="327"/>
    </row>
    <row r="25" spans="2:21" ht="33.75" customHeight="1" x14ac:dyDescent="0.4">
      <c r="B25" s="220" t="str">
        <f>IFERROR(VLOOKUP(Government_revenues_table[[#This Row],[Classification SFP]],Table6_GFS_codes_classification[],COLUMNS($F:F)+3,FALSE),"Do not enter data")</f>
        <v>Autre revenu (14E)</v>
      </c>
      <c r="C25" s="220" t="str">
        <f>IFERROR(VLOOKUP(Government_revenues_table[[#This Row],[Classification SFP]],Table6_GFS_codes_classification[],COLUMNS($F:G)+3,FALSE),"Do not enter data")</f>
        <v>Revenu dégagé de la propriété (141E)</v>
      </c>
      <c r="D25" s="220" t="str">
        <f>IFERROR(VLOOKUP(Government_revenues_table[[#This Row],[Classification SFP]],Table6_GFS_codes_classification[],COLUMNS($F:H)+3,FALSE),"Do not enter data")</f>
        <v>Loyers (1415E)</v>
      </c>
      <c r="E25" s="220" t="str">
        <f>IFERROR(VLOOKUP(Government_revenues_table[[#This Row],[Classification SFP]],Table6_GFS_codes_classification[],COLUMNS($F:I)+3,FALSE),"Do not enter data")</f>
        <v>Droits sur la production (en nature ou en espèces)(1415E3)</v>
      </c>
      <c r="F25" s="385" t="s">
        <v>2515</v>
      </c>
      <c r="G25" s="356" t="s">
        <v>2737</v>
      </c>
      <c r="H25" s="385" t="s">
        <v>2744</v>
      </c>
      <c r="I25" s="385" t="s">
        <v>2745</v>
      </c>
      <c r="J25" s="403">
        <v>20644069750</v>
      </c>
      <c r="K25" s="385" t="s">
        <v>1169</v>
      </c>
      <c r="M25" s="327"/>
      <c r="N25" s="327"/>
    </row>
    <row r="26" spans="2:21" ht="27" customHeight="1" x14ac:dyDescent="0.4">
      <c r="B26" s="220" t="str">
        <f>IFERROR(VLOOKUP(Government_revenues_table[[#This Row],[Classification SFP]],Table6_GFS_codes_classification[],COLUMNS($F:F)+3,FALSE),"Do not enter data")</f>
        <v>Impôts (11E)</v>
      </c>
      <c r="C26" s="220" t="str">
        <f>IFERROR(VLOOKUP(Government_revenues_table[[#This Row],[Classification SFP]],Table6_GFS_codes_classification[],COLUMNS($F:G)+3,FALSE),"Do not enter data")</f>
        <v>Impôts sur le revenu, le bénéfice et les plus-values</v>
      </c>
      <c r="D26" s="220" t="str">
        <f>IFERROR(VLOOKUP(Government_revenues_table[[#This Row],[Classification SFP]],Table6_GFS_codes_classification[],COLUMNS($F:H)+3,FALSE),"Do not enter data")</f>
        <v>Impôts ordinaires sur le revenu, le bénéfice et les plus-values (1112E1)</v>
      </c>
      <c r="E26" s="220" t="str">
        <f>IFERROR(VLOOKUP(Government_revenues_table[[#This Row],[Classification SFP]],Table6_GFS_codes_classification[],COLUMNS($F:I)+3,FALSE),"Do not enter data")</f>
        <v>Impôts ordinaires sur le revenu, le bénéfice et les plus-values (1112E1)</v>
      </c>
      <c r="F26" s="385" t="s">
        <v>1424</v>
      </c>
      <c r="G26" s="356" t="s">
        <v>2737</v>
      </c>
      <c r="H26" s="385" t="s">
        <v>2746</v>
      </c>
      <c r="I26" s="385" t="s">
        <v>2741</v>
      </c>
      <c r="J26" s="403">
        <v>20432166683.330002</v>
      </c>
      <c r="K26" s="385" t="s">
        <v>1169</v>
      </c>
      <c r="M26" s="327"/>
      <c r="N26" s="327"/>
    </row>
    <row r="27" spans="2:21" ht="15" x14ac:dyDescent="0.4">
      <c r="B27" s="220" t="str">
        <f>IFERROR(VLOOKUP(Government_revenues_table[[#This Row],[Classification SFP]],Table6_GFS_codes_classification[],COLUMNS($F:F)+3,FALSE),"Do not enter data")</f>
        <v>Autre revenu (14E)</v>
      </c>
      <c r="C27" s="220" t="str">
        <f>IFERROR(VLOOKUP(Government_revenues_table[[#This Row],[Classification SFP]],Table6_GFS_codes_classification[],COLUMNS($F:G)+3,FALSE),"Do not enter data")</f>
        <v>Revenu dégagé de la propriété (141E)</v>
      </c>
      <c r="D27" s="220" t="str">
        <f>IFERROR(VLOOKUP(Government_revenues_table[[#This Row],[Classification SFP]],Table6_GFS_codes_classification[],COLUMNS($F:H)+3,FALSE),"Do not enter data")</f>
        <v>Dividendes (1412E)</v>
      </c>
      <c r="E27" s="220" t="str">
        <f>IFERROR(VLOOKUP(Government_revenues_table[[#This Row],[Classification SFP]],Table6_GFS_codes_classification[],COLUMNS($F:I)+3,FALSE),"Do not enter data")</f>
        <v>Provenant de la participation de l’État (1412E2)</v>
      </c>
      <c r="F27" s="385" t="s">
        <v>1415</v>
      </c>
      <c r="G27" s="356" t="s">
        <v>2737</v>
      </c>
      <c r="H27" s="385" t="s">
        <v>2747</v>
      </c>
      <c r="I27" s="385" t="s">
        <v>2745</v>
      </c>
      <c r="J27" s="403">
        <v>7164500000</v>
      </c>
      <c r="K27" s="385" t="s">
        <v>1169</v>
      </c>
      <c r="M27" s="333" t="s">
        <v>2332</v>
      </c>
      <c r="N27" s="333"/>
    </row>
    <row r="28" spans="2:21" ht="15" x14ac:dyDescent="0.4">
      <c r="B28" s="220" t="str">
        <f>IFERROR(VLOOKUP(Government_revenues_table[[#This Row],[Classification SFP]],Table6_GFS_codes_classification[],COLUMNS($F:F)+3,FALSE),"Do not enter data")</f>
        <v>Autre revenu (14E)</v>
      </c>
      <c r="C28" s="220" t="str">
        <f>IFERROR(VLOOKUP(Government_revenues_table[[#This Row],[Classification SFP]],Table6_GFS_codes_classification[],COLUMNS($F:G)+3,FALSE),"Do not enter data")</f>
        <v>Revenu dégagé de la propriété (141E)</v>
      </c>
      <c r="D28" s="220" t="str">
        <f>IFERROR(VLOOKUP(Government_revenues_table[[#This Row],[Classification SFP]],Table6_GFS_codes_classification[],COLUMNS($F:H)+3,FALSE),"Do not enter data")</f>
        <v>Dividendes (1412E)</v>
      </c>
      <c r="E28" s="220" t="str">
        <f>IFERROR(VLOOKUP(Government_revenues_table[[#This Row],[Classification SFP]],Table6_GFS_codes_classification[],COLUMNS($F:I)+3,FALSE),"Do not enter data")</f>
        <v>Provenant de la participation de l’État (1412E2)</v>
      </c>
      <c r="F28" s="385" t="s">
        <v>1415</v>
      </c>
      <c r="G28" s="356" t="s">
        <v>2737</v>
      </c>
      <c r="H28" s="385" t="s">
        <v>2748</v>
      </c>
      <c r="I28" s="385" t="s">
        <v>2749</v>
      </c>
      <c r="J28" s="403">
        <v>5010000000</v>
      </c>
      <c r="K28" s="385" t="s">
        <v>1169</v>
      </c>
      <c r="M28" s="334" t="s">
        <v>2333</v>
      </c>
      <c r="N28" s="334"/>
    </row>
    <row r="29" spans="2:21" ht="54.75" customHeight="1" thickBot="1" x14ac:dyDescent="0.45">
      <c r="B29" s="220" t="str">
        <f>IFERROR(VLOOKUP(Government_revenues_table[[#This Row],[Classification SFP]],Table6_GFS_codes_classification[],COLUMNS($F:F)+3,FALSE),"Do not enter data")</f>
        <v>Impôts (11E)</v>
      </c>
      <c r="C29" s="220" t="str">
        <f>IFERROR(VLOOKUP(Government_revenues_table[[#This Row],[Classification SFP]],Table6_GFS_codes_classification[],COLUMNS($F:G)+3,FALSE),"Do not enter data")</f>
        <v>Taxes sur le commerce et les transactions au niveau international (115E)</v>
      </c>
      <c r="D29" s="220" t="str">
        <f>IFERROR(VLOOKUP(Government_revenues_table[[#This Row],[Classification SFP]],Table6_GFS_codes_classification[],COLUMNS($F:H)+3,FALSE),"Do not enter data")</f>
        <v>Droits de douane et autres droits d’importation (1151E)</v>
      </c>
      <c r="E29" s="220" t="str">
        <f>IFERROR(VLOOKUP(Government_revenues_table[[#This Row],[Classification SFP]],Table6_GFS_codes_classification[],COLUMNS($F:I)+3,FALSE),"Do not enter data")</f>
        <v>Droits de douane et autres droits d’importation (1151E)</v>
      </c>
      <c r="F29" s="385" t="s">
        <v>1435</v>
      </c>
      <c r="G29" s="356" t="s">
        <v>2737</v>
      </c>
      <c r="H29" s="385" t="s">
        <v>2750</v>
      </c>
      <c r="I29" s="385" t="s">
        <v>2743</v>
      </c>
      <c r="J29" s="403">
        <v>4594729950</v>
      </c>
      <c r="K29" s="385" t="s">
        <v>1169</v>
      </c>
      <c r="M29" s="224"/>
      <c r="N29" s="224"/>
    </row>
    <row r="30" spans="2:21" ht="40.5" customHeight="1" x14ac:dyDescent="0.4">
      <c r="B30" s="220" t="str">
        <f>IFERROR(VLOOKUP(Government_revenues_table[[#This Row],[Classification SFP]],Table6_GFS_codes_classification[],COLUMNS($F:F)+3,FALSE),"Do not enter data")</f>
        <v>Impôts (11E)</v>
      </c>
      <c r="C30" s="220" t="str">
        <f>IFERROR(VLOOKUP(Government_revenues_table[[#This Row],[Classification SFP]],Table6_GFS_codes_classification[],COLUMNS($F:G)+3,FALSE),"Do not enter data")</f>
        <v>Impôts sur la masse salariale et la force de travail (112E)</v>
      </c>
      <c r="D30" s="220" t="str">
        <f>IFERROR(VLOOKUP(Government_revenues_table[[#This Row],[Classification SFP]],Table6_GFS_codes_classification[],COLUMNS($F:H)+3,FALSE),"Do not enter data")</f>
        <v>Impôts sur la masse salariale et la force de travail (112E)</v>
      </c>
      <c r="E30" s="220" t="str">
        <f>IFERROR(VLOOKUP(Government_revenues_table[[#This Row],[Classification SFP]],Table6_GFS_codes_classification[],COLUMNS($F:I)+3,FALSE),"Do not enter data")</f>
        <v>Impôts sur la masse salariale et la force de travail (112E)</v>
      </c>
      <c r="F30" s="385" t="s">
        <v>1390</v>
      </c>
      <c r="G30" s="356" t="s">
        <v>2737</v>
      </c>
      <c r="H30" s="385" t="s">
        <v>2751</v>
      </c>
      <c r="I30" s="385" t="s">
        <v>2752</v>
      </c>
      <c r="J30" s="403">
        <v>2668025220</v>
      </c>
      <c r="K30" s="385" t="s">
        <v>1169</v>
      </c>
      <c r="P30" s="154"/>
      <c r="Q30" s="18"/>
      <c r="R30" s="155"/>
      <c r="S30" s="18"/>
      <c r="T30" s="155"/>
      <c r="U30" s="18"/>
    </row>
    <row r="31" spans="2:21" ht="15" x14ac:dyDescent="0.4">
      <c r="B31" s="220" t="str">
        <f>IFERROR(VLOOKUP(Government_revenues_table[[#This Row],[Classification SFP]],Table6_GFS_codes_classification[],COLUMNS($F:F)+3,FALSE),"Do not enter data")</f>
        <v>Impôts (11E)</v>
      </c>
      <c r="C31" s="220" t="str">
        <f>IFERROR(VLOOKUP(Government_revenues_table[[#This Row],[Classification SFP]],Table6_GFS_codes_classification[],COLUMNS($F:G)+3,FALSE),"Do not enter data")</f>
        <v>Autres impôts payés par les entreprises exploitant des ressources naturelles (116E)</v>
      </c>
      <c r="D31" s="220" t="str">
        <f>IFERROR(VLOOKUP(Government_revenues_table[[#This Row],[Classification SFP]],Table6_GFS_codes_classification[],COLUMNS($F:H)+3,FALSE),"Do not enter data")</f>
        <v>Autres impôts payés par les entreprises exploitant des ressources naturelles (116E)</v>
      </c>
      <c r="E31" s="220" t="str">
        <f>IFERROR(VLOOKUP(Government_revenues_table[[#This Row],[Classification SFP]],Table6_GFS_codes_classification[],COLUMNS($F:I)+3,FALSE),"Do not enter data")</f>
        <v>Autres impôts payés par les entreprises exploitant des ressources naturelles (116E)</v>
      </c>
      <c r="F31" s="385" t="s">
        <v>1394</v>
      </c>
      <c r="G31" s="385" t="s">
        <v>2753</v>
      </c>
      <c r="H31" s="385" t="s">
        <v>2754</v>
      </c>
      <c r="I31" s="385" t="s">
        <v>2755</v>
      </c>
      <c r="J31" s="404">
        <v>2475548455</v>
      </c>
      <c r="K31" s="385" t="s">
        <v>1169</v>
      </c>
      <c r="P31" s="330"/>
      <c r="Q31" s="330"/>
      <c r="R31" s="330"/>
      <c r="S31" s="330"/>
      <c r="T31" s="330"/>
      <c r="U31" s="330"/>
    </row>
    <row r="32" spans="2:21" ht="15" x14ac:dyDescent="0.4">
      <c r="B32" s="220" t="str">
        <f>IFERROR(VLOOKUP(Government_revenues_table[[#This Row],[Classification SFP]],Table6_GFS_codes_classification[],COLUMNS($F:F)+3,FALSE),"Do not enter data")</f>
        <v>Impôts (11E)</v>
      </c>
      <c r="C32" s="220" t="str">
        <f>IFERROR(VLOOKUP(Government_revenues_table[[#This Row],[Classification SFP]],Table6_GFS_codes_classification[],COLUMNS($F:G)+3,FALSE),"Do not enter data")</f>
        <v>Impôts sur le revenu, le bénéfice et les plus-values (111E)</v>
      </c>
      <c r="D32" s="220" t="str">
        <f>IFERROR(VLOOKUP(Government_revenues_table[[#This Row],[Classification SFP]],Table6_GFS_codes_classification[],COLUMNS($F:H)+3,FALSE),"Do not enter data")</f>
        <v>Impôts extraordinaires sur le revenu, le bénéfice et les plus-values (1112E2)</v>
      </c>
      <c r="E32" s="220" t="str">
        <f>IFERROR(VLOOKUP(Government_revenues_table[[#This Row],[Classification SFP]],Table6_GFS_codes_classification[],COLUMNS($F:I)+3,FALSE),"Do not enter data")</f>
        <v>Impôts extraordinaires sur le revenu, le bénéfice et les plus-values (1112E2)</v>
      </c>
      <c r="F32" s="385" t="s">
        <v>1484</v>
      </c>
      <c r="G32" s="385" t="s">
        <v>2737</v>
      </c>
      <c r="H32" s="385" t="s">
        <v>2756</v>
      </c>
      <c r="I32" s="385" t="s">
        <v>2741</v>
      </c>
      <c r="J32" s="404">
        <v>2060633608</v>
      </c>
      <c r="K32" s="385" t="s">
        <v>1169</v>
      </c>
    </row>
    <row r="33" spans="2:11" ht="15" x14ac:dyDescent="0.4">
      <c r="B33" s="220" t="str">
        <f>IFERROR(VLOOKUP(Government_revenues_table[[#This Row],[Classification SFP]],Table6_GFS_codes_classification[],COLUMNS($F:F)+3,FALSE),"Do not enter data")</f>
        <v>Autre revenu (14E)</v>
      </c>
      <c r="C33" s="220" t="str">
        <f>IFERROR(VLOOKUP(Government_revenues_table[[#This Row],[Classification SFP]],Table6_GFS_codes_classification[],COLUMNS($F:G)+3,FALSE),"Do not enter data")</f>
        <v>Amendes, peines et forfaits (143E)</v>
      </c>
      <c r="D33" s="220" t="str">
        <f>IFERROR(VLOOKUP(Government_revenues_table[[#This Row],[Classification SFP]],Table6_GFS_codes_classification[],COLUMNS($F:H)+3,FALSE),"Do not enter data")</f>
        <v>Amendes, peines et forfaits(143E)</v>
      </c>
      <c r="E33" s="220" t="str">
        <f>IFERROR(VLOOKUP(Government_revenues_table[[#This Row],[Classification SFP]],Table6_GFS_codes_classification[],COLUMNS($F:I)+3,FALSE),"Do not enter data")</f>
        <v>Amendes, peines et forfaits (143E)</v>
      </c>
      <c r="F33" s="385" t="s">
        <v>1400</v>
      </c>
      <c r="G33" s="385" t="s">
        <v>2737</v>
      </c>
      <c r="H33" s="385" t="s">
        <v>2757</v>
      </c>
      <c r="I33" s="385" t="s">
        <v>2741</v>
      </c>
      <c r="J33" s="404">
        <v>1905204486</v>
      </c>
      <c r="K33" s="385" t="s">
        <v>1169</v>
      </c>
    </row>
    <row r="34" spans="2:11" ht="15" x14ac:dyDescent="0.4">
      <c r="B34" s="220" t="str">
        <f>IFERROR(VLOOKUP(Government_revenues_table[[#This Row],[Classification SFP]],Table6_GFS_codes_classification[],COLUMNS($F:F)+3,FALSE),"Do not enter data")</f>
        <v>Autre revenu (14E)</v>
      </c>
      <c r="C34" s="220" t="str">
        <f>IFERROR(VLOOKUP(Government_revenues_table[[#This Row],[Classification SFP]],Table6_GFS_codes_classification[],COLUMNS($F:G)+3,FALSE),"Do not enter data")</f>
        <v>Revenu dégagé de la propriété (141E)</v>
      </c>
      <c r="D34" s="220" t="str">
        <f>IFERROR(VLOOKUP(Government_revenues_table[[#This Row],[Classification SFP]],Table6_GFS_codes_classification[],COLUMNS($F:H)+3,FALSE),"Do not enter data")</f>
        <v>Loyers (1415E)</v>
      </c>
      <c r="E34" s="220" t="str">
        <f>IFERROR(VLOOKUP(Government_revenues_table[[#This Row],[Classification SFP]],Table6_GFS_codes_classification[],COLUMNS($F:I)+3,FALSE),"Do not enter data")</f>
        <v>Redevances (1415E1)</v>
      </c>
      <c r="F34" s="385" t="s">
        <v>1466</v>
      </c>
      <c r="G34" s="385" t="s">
        <v>2737</v>
      </c>
      <c r="H34" s="385" t="s">
        <v>2758</v>
      </c>
      <c r="I34" s="385" t="s">
        <v>2739</v>
      </c>
      <c r="J34" s="404">
        <v>1867601296</v>
      </c>
      <c r="K34" s="385" t="s">
        <v>1169</v>
      </c>
    </row>
    <row r="35" spans="2:11" ht="15" x14ac:dyDescent="0.4">
      <c r="B35" s="225" t="str">
        <f>IFERROR(VLOOKUP(Government_revenues_table[[#This Row],[Classification SFP]],Table6_GFS_codes_classification[],COLUMNS($F:F)+3,FALSE),"Do not enter data")</f>
        <v>Impôts (11E)</v>
      </c>
      <c r="C35" s="225" t="str">
        <f>IFERROR(VLOOKUP(Government_revenues_table[[#This Row],[Classification SFP]],Table6_GFS_codes_classification[],COLUMNS($F:G)+3,FALSE),"Do not enter data")</f>
        <v>Impôts sur le revenu, le bénéfice et les plus-values</v>
      </c>
      <c r="D35" s="225" t="str">
        <f>IFERROR(VLOOKUP(Government_revenues_table[[#This Row],[Classification SFP]],Table6_GFS_codes_classification[],COLUMNS($F:H)+3,FALSE),"Do not enter data")</f>
        <v>Impôts ordinaires sur le revenu, le bénéfice et les plus-values (1112E1)</v>
      </c>
      <c r="E35" s="225" t="str">
        <f>IFERROR(VLOOKUP(Government_revenues_table[[#This Row],[Classification SFP]],Table6_GFS_codes_classification[],COLUMNS($F:I)+3,FALSE),"Do not enter data")</f>
        <v>Impôts ordinaires sur le revenu, le bénéfice et les plus-values (1112E1)</v>
      </c>
      <c r="F35" s="385" t="s">
        <v>1424</v>
      </c>
      <c r="G35" s="385" t="s">
        <v>2689</v>
      </c>
      <c r="H35" s="385" t="s">
        <v>2746</v>
      </c>
      <c r="I35" s="385" t="s">
        <v>2741</v>
      </c>
      <c r="J35" s="404">
        <v>1672974748</v>
      </c>
      <c r="K35" s="385" t="s">
        <v>1169</v>
      </c>
    </row>
    <row r="36" spans="2:11" ht="15" x14ac:dyDescent="0.4">
      <c r="B36" s="220" t="str">
        <f>IFERROR(VLOOKUP(Government_revenues_table[[#This Row],[Classification SFP]],Table6_GFS_codes_classification[],COLUMNS($F:F)+3,FALSE),"Do not enter data")</f>
        <v>Autre revenu (14E)</v>
      </c>
      <c r="C36" s="220" t="str">
        <f>IFERROR(VLOOKUP(Government_revenues_table[[#This Row],[Classification SFP]],Table6_GFS_codes_classification[],COLUMNS($F:G)+3,FALSE),"Do not enter data")</f>
        <v>Revenu dégagé de la propriété (141E)</v>
      </c>
      <c r="D36" s="220" t="str">
        <f>IFERROR(VLOOKUP(Government_revenues_table[[#This Row],[Classification SFP]],Table6_GFS_codes_classification[],COLUMNS($F:H)+3,FALSE),"Do not enter data")</f>
        <v>Loyers (1415E)</v>
      </c>
      <c r="E36" s="220" t="str">
        <f>IFERROR(VLOOKUP(Government_revenues_table[[#This Row],[Classification SFP]],Table6_GFS_codes_classification[],COLUMNS($F:I)+3,FALSE),"Do not enter data")</f>
        <v>Droits sur la production (en nature ou en espèces)(1415E3)</v>
      </c>
      <c r="F36" s="385" t="s">
        <v>2515</v>
      </c>
      <c r="G36" s="385" t="s">
        <v>2737</v>
      </c>
      <c r="H36" s="385" t="s">
        <v>2759</v>
      </c>
      <c r="I36" s="385" t="s">
        <v>2739</v>
      </c>
      <c r="J36" s="404">
        <v>1446499323</v>
      </c>
      <c r="K36" s="385" t="s">
        <v>1169</v>
      </c>
    </row>
    <row r="37" spans="2:11" ht="15" x14ac:dyDescent="0.4">
      <c r="B37" s="220" t="str">
        <f>IFERROR(VLOOKUP(Government_revenues_table[[#This Row],[Classification SFP]],Table6_GFS_codes_classification[],COLUMNS($F:F)+3,FALSE),"Do not enter data")</f>
        <v>Autre revenu (14E)</v>
      </c>
      <c r="C37" s="220" t="str">
        <f>IFERROR(VLOOKUP(Government_revenues_table[[#This Row],[Classification SFP]],Table6_GFS_codes_classification[],COLUMNS($F:G)+3,FALSE),"Do not enter data")</f>
        <v>Revenu dégagé de la propriété (141E)</v>
      </c>
      <c r="D37" s="220" t="str">
        <f>IFERROR(VLOOKUP(Government_revenues_table[[#This Row],[Classification SFP]],Table6_GFS_codes_classification[],COLUMNS($F:H)+3,FALSE),"Do not enter data")</f>
        <v>Loyers (1415E)</v>
      </c>
      <c r="E37" s="220" t="str">
        <f>IFERROR(VLOOKUP(Government_revenues_table[[#This Row],[Classification SFP]],Table6_GFS_codes_classification[],COLUMNS($F:I)+3,FALSE),"Do not enter data")</f>
        <v>Droits sur la production (en nature ou en espèces)(1415E3)</v>
      </c>
      <c r="F37" s="385" t="s">
        <v>2515</v>
      </c>
      <c r="G37" s="385" t="s">
        <v>2689</v>
      </c>
      <c r="H37" s="385" t="s">
        <v>2744</v>
      </c>
      <c r="I37" s="385" t="s">
        <v>2745</v>
      </c>
      <c r="J37" s="404">
        <v>1213510805</v>
      </c>
      <c r="K37" s="385" t="s">
        <v>1169</v>
      </c>
    </row>
    <row r="38" spans="2:11" ht="15" x14ac:dyDescent="0.4">
      <c r="B38" s="220" t="str">
        <f>IFERROR(VLOOKUP(Government_revenues_table[[#This Row],[Classification SFP]],Table6_GFS_codes_classification[],COLUMNS($F:F)+3,FALSE),"Do not enter data")</f>
        <v>Impôts (11E)</v>
      </c>
      <c r="C38" s="220" t="str">
        <f>IFERROR(VLOOKUP(Government_revenues_table[[#This Row],[Classification SFP]],Table6_GFS_codes_classification[],COLUMNS($F:G)+3,FALSE),"Do not enter data")</f>
        <v>Impôts sur le revenu, le bénéfice et les plus-values</v>
      </c>
      <c r="D38" s="220" t="str">
        <f>IFERROR(VLOOKUP(Government_revenues_table[[#This Row],[Classification SFP]],Table6_GFS_codes_classification[],COLUMNS($F:H)+3,FALSE),"Do not enter data")</f>
        <v>Impôts ordinaires sur le revenu, le bénéfice et les plus-values (1112E1)</v>
      </c>
      <c r="E38" s="220" t="str">
        <f>IFERROR(VLOOKUP(Government_revenues_table[[#This Row],[Classification SFP]],Table6_GFS_codes_classification[],COLUMNS($F:I)+3,FALSE),"Do not enter data")</f>
        <v>Impôts ordinaires sur le revenu, le bénéfice et les plus-values (1112E1)</v>
      </c>
      <c r="F38" s="385" t="s">
        <v>1424</v>
      </c>
      <c r="G38" s="385" t="s">
        <v>2689</v>
      </c>
      <c r="H38" s="385" t="s">
        <v>2740</v>
      </c>
      <c r="I38" s="385" t="s">
        <v>2741</v>
      </c>
      <c r="J38" s="404">
        <v>1140311854</v>
      </c>
      <c r="K38" s="385" t="s">
        <v>1169</v>
      </c>
    </row>
    <row r="39" spans="2:11" ht="15" x14ac:dyDescent="0.4">
      <c r="B39" s="220" t="str">
        <f>IFERROR(VLOOKUP(Government_revenues_table[[#This Row],[Classification SFP]],Table6_GFS_codes_classification[],COLUMNS($F:F)+3,FALSE),"Do not enter data")</f>
        <v>Autre revenu (14E)</v>
      </c>
      <c r="C39" s="220" t="str">
        <f>IFERROR(VLOOKUP(Government_revenues_table[[#This Row],[Classification SFP]],Table6_GFS_codes_classification[],COLUMNS($F:G)+3,FALSE),"Do not enter data")</f>
        <v>Revenu dégagé de la propriété (141E)</v>
      </c>
      <c r="D39" s="220" t="str">
        <f>IFERROR(VLOOKUP(Government_revenues_table[[#This Row],[Classification SFP]],Table6_GFS_codes_classification[],COLUMNS($F:H)+3,FALSE),"Do not enter data")</f>
        <v>Loyers (1415E)</v>
      </c>
      <c r="E39" s="220" t="str">
        <f>IFERROR(VLOOKUP(Government_revenues_table[[#This Row],[Classification SFP]],Table6_GFS_codes_classification[],COLUMNS($F:I)+3,FALSE),"Do not enter data")</f>
        <v>Droits sur la production (en nature ou en espèces)(1415E3)</v>
      </c>
      <c r="F39" s="385" t="s">
        <v>2515</v>
      </c>
      <c r="G39" s="385" t="s">
        <v>2737</v>
      </c>
      <c r="H39" s="385" t="s">
        <v>2760</v>
      </c>
      <c r="I39" s="385" t="s">
        <v>2739</v>
      </c>
      <c r="J39" s="404">
        <v>1115933500</v>
      </c>
      <c r="K39" s="385" t="s">
        <v>1169</v>
      </c>
    </row>
    <row r="40" spans="2:11" ht="15" x14ac:dyDescent="0.4">
      <c r="B40" s="220" t="str">
        <f>IFERROR(VLOOKUP(Government_revenues_table[[#This Row],[Classification SFP]],Table6_GFS_codes_classification[],COLUMNS($F:F)+3,FALSE),"Do not enter data")</f>
        <v>Impôts (11E)</v>
      </c>
      <c r="C40" s="220" t="str">
        <f>IFERROR(VLOOKUP(Government_revenues_table[[#This Row],[Classification SFP]],Table6_GFS_codes_classification[],COLUMNS($F:G)+3,FALSE),"Do not enter data")</f>
        <v>Taxes sur le commerce et les transactions au niveau international (115E)</v>
      </c>
      <c r="D40" s="220" t="str">
        <f>IFERROR(VLOOKUP(Government_revenues_table[[#This Row],[Classification SFP]],Table6_GFS_codes_classification[],COLUMNS($F:H)+3,FALSE),"Do not enter data")</f>
        <v>Droits de douane et autres droits d’importation (1151E)</v>
      </c>
      <c r="E40" s="220" t="str">
        <f>IFERROR(VLOOKUP(Government_revenues_table[[#This Row],[Classification SFP]],Table6_GFS_codes_classification[],COLUMNS($F:I)+3,FALSE),"Do not enter data")</f>
        <v>Droits de douane et autres droits d’importation (1151E)</v>
      </c>
      <c r="F40" s="385" t="s">
        <v>1435</v>
      </c>
      <c r="G40" s="385" t="s">
        <v>2689</v>
      </c>
      <c r="H40" s="385" t="s">
        <v>2750</v>
      </c>
      <c r="I40" s="385" t="s">
        <v>2743</v>
      </c>
      <c r="J40" s="404">
        <v>702478983</v>
      </c>
      <c r="K40" s="385" t="s">
        <v>1169</v>
      </c>
    </row>
    <row r="41" spans="2:11" ht="15" x14ac:dyDescent="0.4">
      <c r="B41" s="220" t="str">
        <f>IFERROR(VLOOKUP(Government_revenues_table[[#This Row],[Classification SFP]],Table6_GFS_codes_classification[],COLUMNS($F:F)+3,FALSE),"Do not enter data")</f>
        <v>Impôts (11E)</v>
      </c>
      <c r="C41" s="220" t="str">
        <f>IFERROR(VLOOKUP(Government_revenues_table[[#This Row],[Classification SFP]],Table6_GFS_codes_classification[],COLUMNS($F:G)+3,FALSE),"Do not enter data")</f>
        <v>Autres impôts payés par les entreprises exploitant des ressources naturelles (116E)</v>
      </c>
      <c r="D41" s="220" t="str">
        <f>IFERROR(VLOOKUP(Government_revenues_table[[#This Row],[Classification SFP]],Table6_GFS_codes_classification[],COLUMNS($F:H)+3,FALSE),"Do not enter data")</f>
        <v>Autres impôts payés par les entreprises exploitant des ressources naturelles (116E)</v>
      </c>
      <c r="E41" s="220" t="str">
        <f>IFERROR(VLOOKUP(Government_revenues_table[[#This Row],[Classification SFP]],Table6_GFS_codes_classification[],COLUMNS($F:I)+3,FALSE),"Do not enter data")</f>
        <v>Autres impôts payés par les entreprises exploitant des ressources naturelles (116E)</v>
      </c>
      <c r="F41" s="385" t="s">
        <v>1394</v>
      </c>
      <c r="G41" s="385" t="s">
        <v>2737</v>
      </c>
      <c r="H41" s="385" t="s">
        <v>2761</v>
      </c>
      <c r="I41" s="385" t="s">
        <v>2741</v>
      </c>
      <c r="J41" s="404">
        <v>611433000</v>
      </c>
      <c r="K41" s="385" t="s">
        <v>1169</v>
      </c>
    </row>
    <row r="42" spans="2:11" ht="15" x14ac:dyDescent="0.4">
      <c r="B42" s="220" t="str">
        <f>IFERROR(VLOOKUP(Government_revenues_table[[#This Row],[Classification SFP]],Table6_GFS_codes_classification[],COLUMNS($F:F)+3,FALSE),"Do not enter data")</f>
        <v>Impôts (11E)</v>
      </c>
      <c r="C42" s="220" t="str">
        <f>IFERROR(VLOOKUP(Government_revenues_table[[#This Row],[Classification SFP]],Table6_GFS_codes_classification[],COLUMNS($F:G)+3,FALSE),"Do not enter data")</f>
        <v>Impôts sur la masse salariale et la force de travail (112E)</v>
      </c>
      <c r="D42" s="220" t="str">
        <f>IFERROR(VLOOKUP(Government_revenues_table[[#This Row],[Classification SFP]],Table6_GFS_codes_classification[],COLUMNS($F:H)+3,FALSE),"Do not enter data")</f>
        <v>Impôts sur la masse salariale et la force de travail (112E)</v>
      </c>
      <c r="E42" s="220" t="str">
        <f>IFERROR(VLOOKUP(Government_revenues_table[[#This Row],[Classification SFP]],Table6_GFS_codes_classification[],COLUMNS($F:I)+3,FALSE),"Do not enter data")</f>
        <v>Impôts sur la masse salariale et la force de travail (112E)</v>
      </c>
      <c r="F42" s="385" t="s">
        <v>1390</v>
      </c>
      <c r="G42" s="385" t="s">
        <v>2753</v>
      </c>
      <c r="H42" s="385" t="s">
        <v>2751</v>
      </c>
      <c r="I42" s="385" t="s">
        <v>2752</v>
      </c>
      <c r="J42" s="404">
        <v>593532782</v>
      </c>
      <c r="K42" s="385" t="s">
        <v>1169</v>
      </c>
    </row>
    <row r="43" spans="2:11" ht="15" x14ac:dyDescent="0.4">
      <c r="B43" s="220" t="str">
        <f>IFERROR(VLOOKUP(Government_revenues_table[[#This Row],[Classification SFP]],Table6_GFS_codes_classification[],COLUMNS($F:F)+3,FALSE),"Do not enter data")</f>
        <v>Autre revenu (14E)</v>
      </c>
      <c r="C43" s="220" t="str">
        <f>IFERROR(VLOOKUP(Government_revenues_table[[#This Row],[Classification SFP]],Table6_GFS_codes_classification[],COLUMNS($F:G)+3,FALSE),"Do not enter data")</f>
        <v>Revenu dégagé de la propriété (141E)</v>
      </c>
      <c r="D43" s="220" t="str">
        <f>IFERROR(VLOOKUP(Government_revenues_table[[#This Row],[Classification SFP]],Table6_GFS_codes_classification[],COLUMNS($F:H)+3,FALSE),"Do not enter data")</f>
        <v>Loyers (1415E)</v>
      </c>
      <c r="E43" s="220" t="str">
        <f>IFERROR(VLOOKUP(Government_revenues_table[[#This Row],[Classification SFP]],Table6_GFS_codes_classification[],COLUMNS($F:I)+3,FALSE),"Do not enter data")</f>
        <v>Droits sur la production (en nature ou en espèces)(1415E3)</v>
      </c>
      <c r="F43" s="385" t="s">
        <v>2515</v>
      </c>
      <c r="G43" s="385" t="s">
        <v>2737</v>
      </c>
      <c r="H43" s="385" t="s">
        <v>2762</v>
      </c>
      <c r="I43" s="385" t="s">
        <v>2739</v>
      </c>
      <c r="J43" s="404">
        <v>555866750</v>
      </c>
      <c r="K43" s="385" t="s">
        <v>1169</v>
      </c>
    </row>
    <row r="44" spans="2:11" ht="15" x14ac:dyDescent="0.4">
      <c r="B44" s="225" t="str">
        <f>IFERROR(VLOOKUP(Government_revenues_table[[#This Row],[Classification SFP]],Table6_GFS_codes_classification[],COLUMNS($F:F)+3,FALSE),"Do not enter data")</f>
        <v>Impôts (11E)</v>
      </c>
      <c r="C44" s="225" t="str">
        <f>IFERROR(VLOOKUP(Government_revenues_table[[#This Row],[Classification SFP]],Table6_GFS_codes_classification[],COLUMNS($F:G)+3,FALSE),"Do not enter data")</f>
        <v>Impôts sur la masse salariale et la force de travail (112E)</v>
      </c>
      <c r="D44" s="225" t="str">
        <f>IFERROR(VLOOKUP(Government_revenues_table[[#This Row],[Classification SFP]],Table6_GFS_codes_classification[],COLUMNS($F:H)+3,FALSE),"Do not enter data")</f>
        <v>Impôts sur la masse salariale et la force de travail (112E)</v>
      </c>
      <c r="E44" s="225" t="str">
        <f>IFERROR(VLOOKUP(Government_revenues_table[[#This Row],[Classification SFP]],Table6_GFS_codes_classification[],COLUMNS($F:I)+3,FALSE),"Do not enter data")</f>
        <v>Impôts sur la masse salariale et la force de travail (112E)</v>
      </c>
      <c r="F44" s="385" t="s">
        <v>1390</v>
      </c>
      <c r="G44" s="385" t="s">
        <v>2689</v>
      </c>
      <c r="H44" s="385" t="s">
        <v>2751</v>
      </c>
      <c r="I44" s="385" t="s">
        <v>2752</v>
      </c>
      <c r="J44" s="404">
        <v>550890756</v>
      </c>
      <c r="K44" s="385" t="s">
        <v>1169</v>
      </c>
    </row>
    <row r="45" spans="2:11" ht="15" x14ac:dyDescent="0.4">
      <c r="B45" s="220" t="str">
        <f>IFERROR(VLOOKUP(Government_revenues_table[[#This Row],[Classification SFP]],Table6_GFS_codes_classification[],COLUMNS($F:F)+3,FALSE),"Do not enter data")</f>
        <v>Impôts (11E)</v>
      </c>
      <c r="C45" s="220" t="str">
        <f>IFERROR(VLOOKUP(Government_revenues_table[[#This Row],[Classification SFP]],Table6_GFS_codes_classification[],COLUMNS($F:G)+3,FALSE),"Do not enter data")</f>
        <v>Taxes sur le commerce et les transactions au niveau international (115E)</v>
      </c>
      <c r="D45" s="220" t="str">
        <f>IFERROR(VLOOKUP(Government_revenues_table[[#This Row],[Classification SFP]],Table6_GFS_codes_classification[],COLUMNS($F:H)+3,FALSE),"Do not enter data")</f>
        <v>Droits de douane et autres droits d’importation (1151E)</v>
      </c>
      <c r="E45" s="220" t="str">
        <f>IFERROR(VLOOKUP(Government_revenues_table[[#This Row],[Classification SFP]],Table6_GFS_codes_classification[],COLUMNS($F:I)+3,FALSE),"Do not enter data")</f>
        <v>Droits de douane et autres droits d’importation (1151E)</v>
      </c>
      <c r="F45" s="385" t="s">
        <v>1435</v>
      </c>
      <c r="G45" s="385" t="s">
        <v>2753</v>
      </c>
      <c r="H45" s="385" t="s">
        <v>2750</v>
      </c>
      <c r="I45" s="385" t="s">
        <v>2743</v>
      </c>
      <c r="J45" s="404">
        <v>509830812</v>
      </c>
      <c r="K45" s="385" t="s">
        <v>1169</v>
      </c>
    </row>
    <row r="46" spans="2:11" ht="15" x14ac:dyDescent="0.4">
      <c r="B46" s="220" t="str">
        <f>IFERROR(VLOOKUP(Government_revenues_table[[#This Row],[Classification SFP]],Table6_GFS_codes_classification[],COLUMNS($F:F)+3,FALSE),"Do not enter data")</f>
        <v>Impôts (11E)</v>
      </c>
      <c r="C46" s="220" t="str">
        <f>IFERROR(VLOOKUP(Government_revenues_table[[#This Row],[Classification SFP]],Table6_GFS_codes_classification[],COLUMNS($F:G)+3,FALSE),"Do not enter data")</f>
        <v>Autres impôts payés par les entreprises exploitant des ressources naturelles (116E)</v>
      </c>
      <c r="D46" s="220" t="str">
        <f>IFERROR(VLOOKUP(Government_revenues_table[[#This Row],[Classification SFP]],Table6_GFS_codes_classification[],COLUMNS($F:H)+3,FALSE),"Do not enter data")</f>
        <v>Autres impôts payés par les entreprises exploitant des ressources naturelles (116E)</v>
      </c>
      <c r="E46" s="220" t="str">
        <f>IFERROR(VLOOKUP(Government_revenues_table[[#This Row],[Classification SFP]],Table6_GFS_codes_classification[],COLUMNS($F:I)+3,FALSE),"Do not enter data")</f>
        <v>Autres impôts payés par les entreprises exploitant des ressources naturelles (116E)</v>
      </c>
      <c r="F46" s="385" t="s">
        <v>1394</v>
      </c>
      <c r="G46" s="385" t="s">
        <v>2737</v>
      </c>
      <c r="H46" s="385" t="s">
        <v>2763</v>
      </c>
      <c r="I46" s="385" t="s">
        <v>2741</v>
      </c>
      <c r="J46" s="404">
        <v>501521883</v>
      </c>
      <c r="K46" s="385" t="s">
        <v>1169</v>
      </c>
    </row>
    <row r="47" spans="2:11" ht="15" x14ac:dyDescent="0.4">
      <c r="B47" s="220" t="str">
        <f>IFERROR(VLOOKUP(Government_revenues_table[[#This Row],[Classification SFP]],Table6_GFS_codes_classification[],COLUMNS($F:F)+3,FALSE),"Do not enter data")</f>
        <v>Impôts (11E)</v>
      </c>
      <c r="C47" s="220" t="str">
        <f>IFERROR(VLOOKUP(Government_revenues_table[[#This Row],[Classification SFP]],Table6_GFS_codes_classification[],COLUMNS($F:G)+3,FALSE),"Do not enter data")</f>
        <v>Autres impôts payés par les entreprises exploitant des ressources naturelles (116E)</v>
      </c>
      <c r="D47" s="220" t="str">
        <f>IFERROR(VLOOKUP(Government_revenues_table[[#This Row],[Classification SFP]],Table6_GFS_codes_classification[],COLUMNS($F:H)+3,FALSE),"Do not enter data")</f>
        <v>Autres impôts payés par les entreprises exploitant des ressources naturelles (116E)</v>
      </c>
      <c r="E47" s="220" t="str">
        <f>IFERROR(VLOOKUP(Government_revenues_table[[#This Row],[Classification SFP]],Table6_GFS_codes_classification[],COLUMNS($F:I)+3,FALSE),"Do not enter data")</f>
        <v>Autres impôts payés par les entreprises exploitant des ressources naturelles (116E)</v>
      </c>
      <c r="F47" s="385" t="s">
        <v>1394</v>
      </c>
      <c r="G47" s="385" t="s">
        <v>2737</v>
      </c>
      <c r="H47" s="385" t="s">
        <v>2764</v>
      </c>
      <c r="I47" s="385" t="s">
        <v>2741</v>
      </c>
      <c r="J47" s="404">
        <v>475448875.5</v>
      </c>
      <c r="K47" s="385" t="s">
        <v>1169</v>
      </c>
    </row>
    <row r="48" spans="2:11" ht="15" x14ac:dyDescent="0.4">
      <c r="B48" s="225"/>
      <c r="C48" s="225"/>
      <c r="D48" s="225"/>
      <c r="E48" s="225"/>
      <c r="F48" s="385" t="s">
        <v>1466</v>
      </c>
      <c r="G48" s="385" t="s">
        <v>2737</v>
      </c>
      <c r="H48" s="385" t="s">
        <v>2765</v>
      </c>
      <c r="I48" s="385" t="s">
        <v>2741</v>
      </c>
      <c r="J48" s="404">
        <v>438131830</v>
      </c>
      <c r="K48" s="385" t="s">
        <v>1169</v>
      </c>
    </row>
    <row r="49" spans="2:11" ht="15" x14ac:dyDescent="0.4">
      <c r="B49" s="225"/>
      <c r="C49" s="225"/>
      <c r="D49" s="225"/>
      <c r="E49" s="225"/>
      <c r="F49" s="385" t="s">
        <v>2515</v>
      </c>
      <c r="G49" s="385" t="s">
        <v>2753</v>
      </c>
      <c r="H49" s="385" t="s">
        <v>2766</v>
      </c>
      <c r="I49" s="385" t="s">
        <v>2767</v>
      </c>
      <c r="J49" s="404">
        <v>376328160</v>
      </c>
      <c r="K49" s="385" t="s">
        <v>1169</v>
      </c>
    </row>
    <row r="50" spans="2:11" ht="15" x14ac:dyDescent="0.4">
      <c r="B50" s="225"/>
      <c r="C50" s="225"/>
      <c r="D50" s="225"/>
      <c r="E50" s="225"/>
      <c r="F50" s="385" t="s">
        <v>1394</v>
      </c>
      <c r="G50" s="385" t="s">
        <v>2753</v>
      </c>
      <c r="H50" s="385" t="s">
        <v>2768</v>
      </c>
      <c r="I50" s="385" t="s">
        <v>2741</v>
      </c>
      <c r="J50" s="404">
        <v>255530493</v>
      </c>
      <c r="K50" s="385" t="s">
        <v>1169</v>
      </c>
    </row>
    <row r="51" spans="2:11" ht="15" x14ac:dyDescent="0.4">
      <c r="B51" s="225"/>
      <c r="C51" s="225"/>
      <c r="D51" s="225"/>
      <c r="E51" s="225"/>
      <c r="F51" s="385" t="s">
        <v>1401</v>
      </c>
      <c r="G51" s="385" t="s">
        <v>2737</v>
      </c>
      <c r="H51" s="385" t="s">
        <v>2769</v>
      </c>
      <c r="I51" s="385" t="s">
        <v>2770</v>
      </c>
      <c r="J51" s="404">
        <v>180028093</v>
      </c>
      <c r="K51" s="385" t="s">
        <v>1169</v>
      </c>
    </row>
    <row r="52" spans="2:11" ht="15" x14ac:dyDescent="0.4">
      <c r="B52" s="225"/>
      <c r="C52" s="225"/>
      <c r="D52" s="225"/>
      <c r="E52" s="225"/>
      <c r="F52" s="385" t="s">
        <v>1466</v>
      </c>
      <c r="G52" s="385" t="s">
        <v>2753</v>
      </c>
      <c r="H52" s="385" t="s">
        <v>2765</v>
      </c>
      <c r="I52" s="385" t="s">
        <v>2741</v>
      </c>
      <c r="J52" s="404">
        <v>154575066</v>
      </c>
      <c r="K52" s="385" t="s">
        <v>1169</v>
      </c>
    </row>
    <row r="53" spans="2:11" ht="15" x14ac:dyDescent="0.4">
      <c r="B53" s="225"/>
      <c r="C53" s="225"/>
      <c r="D53" s="225"/>
      <c r="E53" s="225"/>
      <c r="F53" s="385" t="s">
        <v>1394</v>
      </c>
      <c r="G53" s="385" t="s">
        <v>2689</v>
      </c>
      <c r="H53" s="385" t="s">
        <v>2764</v>
      </c>
      <c r="I53" s="385" t="s">
        <v>2741</v>
      </c>
      <c r="J53" s="404">
        <v>149881327</v>
      </c>
      <c r="K53" s="385" t="s">
        <v>1169</v>
      </c>
    </row>
    <row r="54" spans="2:11" ht="15" x14ac:dyDescent="0.4">
      <c r="B54" s="225"/>
      <c r="C54" s="225"/>
      <c r="D54" s="225"/>
      <c r="E54" s="225"/>
      <c r="F54" s="385" t="s">
        <v>1424</v>
      </c>
      <c r="G54" s="385" t="s">
        <v>2753</v>
      </c>
      <c r="H54" s="385" t="s">
        <v>2746</v>
      </c>
      <c r="I54" s="385" t="s">
        <v>2741</v>
      </c>
      <c r="J54" s="404">
        <v>142248596</v>
      </c>
      <c r="K54" s="385" t="s">
        <v>1169</v>
      </c>
    </row>
    <row r="55" spans="2:11" ht="15" x14ac:dyDescent="0.4">
      <c r="B55" s="225"/>
      <c r="C55" s="225"/>
      <c r="D55" s="225"/>
      <c r="E55" s="225"/>
      <c r="F55" s="385" t="s">
        <v>1394</v>
      </c>
      <c r="G55" s="385" t="s">
        <v>2689</v>
      </c>
      <c r="H55" s="385" t="s">
        <v>2761</v>
      </c>
      <c r="I55" s="385" t="s">
        <v>2741</v>
      </c>
      <c r="J55" s="404">
        <v>99941114</v>
      </c>
      <c r="K55" s="385" t="s">
        <v>1169</v>
      </c>
    </row>
    <row r="56" spans="2:11" ht="15" x14ac:dyDescent="0.4">
      <c r="B56" s="225"/>
      <c r="C56" s="225"/>
      <c r="D56" s="225"/>
      <c r="E56" s="225"/>
      <c r="F56" s="385" t="s">
        <v>1394</v>
      </c>
      <c r="G56" s="385" t="s">
        <v>2737</v>
      </c>
      <c r="H56" s="385" t="s">
        <v>2771</v>
      </c>
      <c r="I56" s="385" t="s">
        <v>2739</v>
      </c>
      <c r="J56" s="404">
        <v>80690013</v>
      </c>
      <c r="K56" s="385" t="s">
        <v>1169</v>
      </c>
    </row>
    <row r="57" spans="2:11" ht="15" x14ac:dyDescent="0.4">
      <c r="B57" s="225"/>
      <c r="C57" s="225"/>
      <c r="D57" s="225"/>
      <c r="E57" s="225"/>
      <c r="F57" s="385" t="s">
        <v>1394</v>
      </c>
      <c r="G57" s="385" t="s">
        <v>2753</v>
      </c>
      <c r="H57" s="385" t="s">
        <v>2764</v>
      </c>
      <c r="I57" s="385" t="s">
        <v>2741</v>
      </c>
      <c r="J57" s="404">
        <v>79365648</v>
      </c>
      <c r="K57" s="385" t="s">
        <v>1169</v>
      </c>
    </row>
    <row r="58" spans="2:11" ht="15" x14ac:dyDescent="0.4">
      <c r="B58" s="225"/>
      <c r="C58" s="225"/>
      <c r="D58" s="225"/>
      <c r="E58" s="225"/>
      <c r="F58" s="385" t="s">
        <v>1400</v>
      </c>
      <c r="G58" s="385" t="s">
        <v>2737</v>
      </c>
      <c r="H58" s="385" t="s">
        <v>2772</v>
      </c>
      <c r="I58" s="385" t="s">
        <v>2743</v>
      </c>
      <c r="J58" s="404">
        <v>51250040</v>
      </c>
      <c r="K58" s="385" t="s">
        <v>1169</v>
      </c>
    </row>
    <row r="59" spans="2:11" ht="15" x14ac:dyDescent="0.4">
      <c r="B59" s="225"/>
      <c r="C59" s="225"/>
      <c r="D59" s="225"/>
      <c r="E59" s="225"/>
      <c r="F59" s="385" t="s">
        <v>1446</v>
      </c>
      <c r="G59" s="385" t="s">
        <v>2689</v>
      </c>
      <c r="H59" s="385" t="s">
        <v>2773</v>
      </c>
      <c r="I59" s="385" t="s">
        <v>2774</v>
      </c>
      <c r="J59" s="404">
        <v>42015520</v>
      </c>
      <c r="K59" s="385" t="s">
        <v>1169</v>
      </c>
    </row>
    <row r="60" spans="2:11" ht="15" x14ac:dyDescent="0.4">
      <c r="B60" s="225"/>
      <c r="C60" s="225"/>
      <c r="D60" s="225"/>
      <c r="E60" s="225"/>
      <c r="F60" s="385" t="s">
        <v>1394</v>
      </c>
      <c r="G60" s="385" t="s">
        <v>2753</v>
      </c>
      <c r="H60" s="385" t="s">
        <v>2761</v>
      </c>
      <c r="I60" s="385" t="s">
        <v>2741</v>
      </c>
      <c r="J60" s="404">
        <v>40840047</v>
      </c>
      <c r="K60" s="385" t="s">
        <v>1169</v>
      </c>
    </row>
    <row r="61" spans="2:11" ht="15" x14ac:dyDescent="0.4">
      <c r="B61" s="225"/>
      <c r="C61" s="225"/>
      <c r="D61" s="225"/>
      <c r="E61" s="225"/>
      <c r="F61" s="385" t="s">
        <v>1484</v>
      </c>
      <c r="G61" s="385" t="s">
        <v>2753</v>
      </c>
      <c r="H61" s="385" t="s">
        <v>2756</v>
      </c>
      <c r="I61" s="385" t="s">
        <v>2741</v>
      </c>
      <c r="J61" s="404">
        <v>32059818</v>
      </c>
      <c r="K61" s="385" t="s">
        <v>1169</v>
      </c>
    </row>
    <row r="62" spans="2:11" ht="15" x14ac:dyDescent="0.4">
      <c r="B62" s="225"/>
      <c r="C62" s="225"/>
      <c r="D62" s="225"/>
      <c r="E62" s="225"/>
      <c r="F62" s="385" t="s">
        <v>1424</v>
      </c>
      <c r="G62" s="385" t="s">
        <v>2753</v>
      </c>
      <c r="H62" s="385" t="s">
        <v>2740</v>
      </c>
      <c r="I62" s="385" t="s">
        <v>2741</v>
      </c>
      <c r="J62" s="404">
        <v>20727792</v>
      </c>
      <c r="K62" s="385" t="s">
        <v>1169</v>
      </c>
    </row>
    <row r="63" spans="2:11" ht="15" x14ac:dyDescent="0.4">
      <c r="B63" s="225"/>
      <c r="C63" s="225"/>
      <c r="D63" s="225"/>
      <c r="E63" s="225"/>
      <c r="F63" s="385" t="s">
        <v>1400</v>
      </c>
      <c r="G63" s="385" t="s">
        <v>2689</v>
      </c>
      <c r="H63" s="385" t="s">
        <v>2772</v>
      </c>
      <c r="I63" s="385" t="s">
        <v>2743</v>
      </c>
      <c r="J63" s="404">
        <v>18799475</v>
      </c>
      <c r="K63" s="385" t="s">
        <v>1169</v>
      </c>
    </row>
    <row r="64" spans="2:11" ht="15" x14ac:dyDescent="0.4">
      <c r="B64" s="225"/>
      <c r="C64" s="225"/>
      <c r="D64" s="225"/>
      <c r="E64" s="225"/>
      <c r="F64" s="385" t="s">
        <v>1421</v>
      </c>
      <c r="G64" s="385" t="s">
        <v>2689</v>
      </c>
      <c r="H64" s="385" t="s">
        <v>2775</v>
      </c>
      <c r="I64" s="385" t="s">
        <v>2770</v>
      </c>
      <c r="J64" s="404">
        <v>14560000</v>
      </c>
      <c r="K64" s="385" t="s">
        <v>1169</v>
      </c>
    </row>
    <row r="65" spans="2:11" ht="15" x14ac:dyDescent="0.4">
      <c r="B65" s="225"/>
      <c r="C65" s="225"/>
      <c r="D65" s="225"/>
      <c r="E65" s="225"/>
      <c r="F65" s="385" t="s">
        <v>1401</v>
      </c>
      <c r="G65" s="385" t="s">
        <v>2753</v>
      </c>
      <c r="H65" s="385" t="s">
        <v>2769</v>
      </c>
      <c r="I65" s="385" t="s">
        <v>2770</v>
      </c>
      <c r="J65" s="404">
        <v>11119360</v>
      </c>
      <c r="K65" s="385" t="s">
        <v>1169</v>
      </c>
    </row>
    <row r="66" spans="2:11" ht="15" x14ac:dyDescent="0.4">
      <c r="B66" s="225"/>
      <c r="C66" s="225"/>
      <c r="D66" s="225"/>
      <c r="E66" s="225"/>
      <c r="F66" s="385" t="s">
        <v>1484</v>
      </c>
      <c r="G66" s="385" t="s">
        <v>2689</v>
      </c>
      <c r="H66" s="385" t="s">
        <v>2756</v>
      </c>
      <c r="I66" s="385" t="s">
        <v>2741</v>
      </c>
      <c r="J66" s="404">
        <v>7754012</v>
      </c>
      <c r="K66" s="385" t="s">
        <v>1169</v>
      </c>
    </row>
    <row r="67" spans="2:11" ht="15" x14ac:dyDescent="0.4">
      <c r="B67" s="225"/>
      <c r="C67" s="225"/>
      <c r="D67" s="225"/>
      <c r="E67" s="225"/>
      <c r="F67" s="385" t="s">
        <v>1446</v>
      </c>
      <c r="G67" s="385" t="s">
        <v>2737</v>
      </c>
      <c r="H67" s="385" t="s">
        <v>2773</v>
      </c>
      <c r="I67" s="385" t="s">
        <v>2774</v>
      </c>
      <c r="J67" s="404">
        <v>6206000</v>
      </c>
      <c r="K67" s="385" t="s">
        <v>1169</v>
      </c>
    </row>
    <row r="68" spans="2:11" ht="15" x14ac:dyDescent="0.4">
      <c r="B68" s="225"/>
      <c r="C68" s="225"/>
      <c r="D68" s="225"/>
      <c r="E68" s="225"/>
      <c r="F68" s="385" t="s">
        <v>1400</v>
      </c>
      <c r="G68" s="385" t="s">
        <v>2753</v>
      </c>
      <c r="H68" s="385" t="s">
        <v>2772</v>
      </c>
      <c r="I68" s="385" t="s">
        <v>2743</v>
      </c>
      <c r="J68" s="404">
        <v>1000000</v>
      </c>
      <c r="K68" s="385" t="s">
        <v>1169</v>
      </c>
    </row>
    <row r="69" spans="2:11" ht="15" x14ac:dyDescent="0.4">
      <c r="B69" s="220" t="str">
        <f>IFERROR(VLOOKUP(Government_revenues_table[[#This Row],[Classification SFP]],Table6_GFS_codes_classification[],COLUMNS($F:F)+3,FALSE),"Do not enter data")</f>
        <v>Autre revenu (14E)</v>
      </c>
      <c r="C69" s="220" t="str">
        <f>IFERROR(VLOOKUP(Government_revenues_table[[#This Row],[Classification SFP]],Table6_GFS_codes_classification[],COLUMNS($F:G)+3,FALSE),"Do not enter data")</f>
        <v>Revenu dégagé de la propriété (141E)</v>
      </c>
      <c r="D69" s="220" t="str">
        <f>IFERROR(VLOOKUP(Government_revenues_table[[#This Row],[Classification SFP]],Table6_GFS_codes_classification[],COLUMNS($F:H)+3,FALSE),"Do not enter data")</f>
        <v>Loyers (1415E)</v>
      </c>
      <c r="E69" s="220" t="str">
        <f>IFERROR(VLOOKUP(Government_revenues_table[[#This Row],[Classification SFP]],Table6_GFS_codes_classification[],COLUMNS($F:I)+3,FALSE),"Do not enter data")</f>
        <v>Redevances (1415E1)</v>
      </c>
      <c r="F69" s="385" t="s">
        <v>1466</v>
      </c>
      <c r="G69" s="385" t="s">
        <v>2737</v>
      </c>
      <c r="H69" s="385" t="s">
        <v>2776</v>
      </c>
      <c r="I69" s="385" t="s">
        <v>2739</v>
      </c>
      <c r="J69" s="404">
        <v>-51339747749</v>
      </c>
      <c r="K69" s="385" t="s">
        <v>1169</v>
      </c>
    </row>
    <row r="70" spans="2:11" ht="15.5" thickBot="1" x14ac:dyDescent="0.45">
      <c r="B70" s="225"/>
      <c r="C70" s="225"/>
      <c r="D70" s="225"/>
      <c r="E70" s="225"/>
      <c r="F70" s="410"/>
      <c r="G70" s="410"/>
      <c r="H70" s="410"/>
      <c r="I70" s="410"/>
      <c r="J70" s="410"/>
      <c r="K70" s="410"/>
    </row>
    <row r="71" spans="2:11" ht="16.5" thickBot="1" x14ac:dyDescent="0.45">
      <c r="B71" s="409"/>
      <c r="C71" s="409"/>
      <c r="D71" s="409"/>
      <c r="E71" s="409"/>
      <c r="F71" s="410"/>
      <c r="G71" s="410"/>
      <c r="H71" s="410"/>
      <c r="I71" s="405" t="s">
        <v>2777</v>
      </c>
      <c r="J71" s="406">
        <f>SUM([3]!Government_revenues_table[Valeur des revenus])</f>
        <v>763945378001.82996</v>
      </c>
      <c r="K71" s="410"/>
    </row>
    <row r="72" spans="2:11" ht="15.5" thickBot="1" x14ac:dyDescent="0.45">
      <c r="B72" s="409"/>
      <c r="C72" s="409"/>
      <c r="D72" s="409"/>
      <c r="E72" s="409"/>
      <c r="F72" s="410"/>
      <c r="G72" s="410"/>
      <c r="H72" s="410"/>
      <c r="I72" s="407"/>
      <c r="J72" s="408"/>
      <c r="K72" s="410"/>
    </row>
    <row r="73" spans="2:11" ht="21" customHeight="1" thickBot="1" x14ac:dyDescent="0.45">
      <c r="B73" s="412"/>
      <c r="C73" s="412"/>
      <c r="D73" s="412"/>
      <c r="E73" s="412"/>
      <c r="F73" s="413"/>
      <c r="G73" s="413"/>
      <c r="H73" s="413"/>
      <c r="I73" s="405" t="s">
        <v>2514</v>
      </c>
      <c r="J73" s="406">
        <f>J71/'[3]À propos de'!$E$45</f>
        <v>1369404751.2274752</v>
      </c>
      <c r="K73" s="413"/>
    </row>
    <row r="78" spans="2:11" ht="22.5" x14ac:dyDescent="0.35">
      <c r="F78" s="227" t="s">
        <v>2335</v>
      </c>
      <c r="G78" s="218"/>
      <c r="H78" s="218"/>
      <c r="I78" s="218"/>
      <c r="J78" s="218"/>
      <c r="K78" s="218"/>
    </row>
    <row r="79" spans="2:11" x14ac:dyDescent="0.35">
      <c r="F79" s="228" t="s">
        <v>2072</v>
      </c>
      <c r="G79" s="229"/>
      <c r="H79" s="229"/>
      <c r="I79" s="229"/>
      <c r="J79" s="230"/>
      <c r="K79" s="230"/>
    </row>
    <row r="80" spans="2:11" x14ac:dyDescent="0.35">
      <c r="F80" s="228"/>
      <c r="G80" s="229"/>
      <c r="H80" s="229"/>
      <c r="I80" s="229"/>
      <c r="J80" s="230"/>
      <c r="K80" s="230"/>
    </row>
    <row r="81" spans="6:14" x14ac:dyDescent="0.35">
      <c r="F81" s="228"/>
      <c r="G81" s="229"/>
      <c r="H81" s="229"/>
      <c r="I81" s="229"/>
      <c r="J81" s="230"/>
      <c r="K81" s="230"/>
      <c r="N81" s="274"/>
    </row>
    <row r="82" spans="6:14" x14ac:dyDescent="0.35">
      <c r="F82" s="228" t="s">
        <v>2336</v>
      </c>
      <c r="G82" s="229" t="s">
        <v>2337</v>
      </c>
      <c r="H82" s="229"/>
      <c r="I82" s="229"/>
      <c r="J82" s="230"/>
      <c r="K82" s="230"/>
      <c r="N82" s="274"/>
    </row>
    <row r="83" spans="6:14" x14ac:dyDescent="0.35">
      <c r="F83" s="228" t="s">
        <v>2338</v>
      </c>
      <c r="G83" s="229" t="s">
        <v>2339</v>
      </c>
      <c r="H83" s="229"/>
      <c r="I83" s="229"/>
      <c r="J83" s="230"/>
      <c r="K83" s="230"/>
    </row>
    <row r="84" spans="6:14" x14ac:dyDescent="0.35">
      <c r="F84" s="228"/>
      <c r="G84" s="231" t="s">
        <v>1463</v>
      </c>
      <c r="H84" s="231" t="s">
        <v>1351</v>
      </c>
      <c r="I84" s="231" t="s">
        <v>1408</v>
      </c>
      <c r="J84" s="232" t="s">
        <v>1352</v>
      </c>
      <c r="K84" s="233" t="s">
        <v>970</v>
      </c>
    </row>
    <row r="85" spans="6:14" x14ac:dyDescent="0.35">
      <c r="F85" s="228"/>
      <c r="G85" s="234" t="s">
        <v>1489</v>
      </c>
      <c r="H85" s="234" t="s">
        <v>2340</v>
      </c>
      <c r="I85" s="234" t="s">
        <v>1464</v>
      </c>
      <c r="J85" s="235"/>
      <c r="K85" s="230" t="s">
        <v>1465</v>
      </c>
    </row>
    <row r="86" spans="6:14" x14ac:dyDescent="0.35">
      <c r="F86" s="228"/>
      <c r="G86" s="229" t="s">
        <v>2331</v>
      </c>
      <c r="H86" s="229" t="s">
        <v>2341</v>
      </c>
      <c r="I86" s="229" t="s">
        <v>1464</v>
      </c>
      <c r="J86" s="230"/>
      <c r="K86" s="236" t="s">
        <v>1465</v>
      </c>
    </row>
    <row r="87" spans="6:14" ht="14.5" thickBot="1" x14ac:dyDescent="0.4">
      <c r="F87" s="228"/>
      <c r="G87" s="237" t="s">
        <v>2334</v>
      </c>
      <c r="H87" s="237"/>
      <c r="I87" s="237"/>
      <c r="J87" s="238">
        <f>SUM(J85:J86)</f>
        <v>0</v>
      </c>
      <c r="K87" s="236" t="s">
        <v>1465</v>
      </c>
    </row>
    <row r="88" spans="6:14" ht="14.5" thickTop="1" x14ac:dyDescent="0.35">
      <c r="F88" s="228" t="s">
        <v>2342</v>
      </c>
      <c r="G88" s="229" t="s">
        <v>2343</v>
      </c>
      <c r="H88" s="229"/>
      <c r="I88" s="229"/>
      <c r="J88" s="230"/>
      <c r="K88" s="230"/>
    </row>
    <row r="89" spans="6:14" x14ac:dyDescent="0.35">
      <c r="F89" s="228" t="s">
        <v>2344</v>
      </c>
      <c r="G89" s="229" t="s">
        <v>2343</v>
      </c>
      <c r="H89" s="229"/>
      <c r="I89" s="229"/>
      <c r="J89" s="230"/>
      <c r="K89" s="230"/>
    </row>
    <row r="90" spans="6:14" x14ac:dyDescent="0.35">
      <c r="F90" s="228" t="s">
        <v>2345</v>
      </c>
      <c r="G90" s="229" t="s">
        <v>2343</v>
      </c>
      <c r="H90" s="229"/>
      <c r="I90" s="229"/>
      <c r="J90" s="230"/>
      <c r="K90" s="230"/>
    </row>
    <row r="91" spans="6:14" x14ac:dyDescent="0.35">
      <c r="F91" s="228"/>
      <c r="G91" s="229"/>
      <c r="H91" s="229"/>
      <c r="I91" s="229"/>
      <c r="J91" s="230"/>
      <c r="K91" s="230"/>
    </row>
    <row r="92" spans="6:14" x14ac:dyDescent="0.35">
      <c r="F92" s="228"/>
      <c r="G92" s="229"/>
      <c r="H92" s="229"/>
      <c r="I92" s="229"/>
      <c r="J92" s="230"/>
      <c r="K92" s="230"/>
    </row>
    <row r="93" spans="6:14" ht="18.75" customHeight="1" x14ac:dyDescent="0.35">
      <c r="F93" s="228"/>
      <c r="G93" s="229"/>
      <c r="H93" s="229"/>
      <c r="I93" s="229"/>
      <c r="J93" s="230"/>
      <c r="K93" s="230"/>
    </row>
    <row r="94" spans="6:14" ht="15.75" customHeight="1" x14ac:dyDescent="0.35">
      <c r="F94" s="228"/>
      <c r="G94" s="229"/>
      <c r="H94" s="229"/>
      <c r="I94" s="229"/>
      <c r="J94" s="230"/>
      <c r="K94" s="230"/>
    </row>
    <row r="95" spans="6:14" x14ac:dyDescent="0.35">
      <c r="F95" s="228"/>
      <c r="G95" s="229"/>
      <c r="H95" s="229"/>
      <c r="I95" s="229"/>
      <c r="J95" s="230"/>
      <c r="K95" s="230"/>
    </row>
    <row r="96" spans="6:14" x14ac:dyDescent="0.35">
      <c r="F96" s="228"/>
      <c r="G96" s="229"/>
      <c r="H96" s="229"/>
      <c r="I96" s="229"/>
      <c r="J96" s="230"/>
      <c r="K96" s="230"/>
    </row>
    <row r="97" spans="2:14" ht="16" x14ac:dyDescent="0.35">
      <c r="F97" s="49"/>
      <c r="G97" s="49"/>
      <c r="H97" s="49"/>
      <c r="I97" s="49"/>
      <c r="J97" s="49"/>
      <c r="K97" s="49"/>
    </row>
    <row r="98" spans="2:14" ht="15.75" customHeight="1" x14ac:dyDescent="0.35"/>
    <row r="100" spans="2:14" s="17" customFormat="1" ht="17.25" hidden="1" customHeight="1" thickBot="1" x14ac:dyDescent="0.45">
      <c r="B100" s="319" t="s">
        <v>2158</v>
      </c>
      <c r="C100" s="319"/>
      <c r="D100" s="319"/>
      <c r="E100" s="319"/>
      <c r="F100" s="319"/>
      <c r="G100" s="319"/>
      <c r="H100" s="319"/>
      <c r="I100" s="319"/>
      <c r="J100" s="319"/>
      <c r="K100" s="319"/>
      <c r="L100" s="319"/>
      <c r="M100" s="319"/>
      <c r="N100" s="319"/>
    </row>
    <row r="101" spans="2:14" s="17" customFormat="1" ht="24" hidden="1" customHeight="1" thickBot="1" x14ac:dyDescent="0.45">
      <c r="B101" s="320" t="s">
        <v>2159</v>
      </c>
      <c r="C101" s="320"/>
      <c r="D101" s="320"/>
      <c r="E101" s="320"/>
      <c r="F101" s="320"/>
      <c r="G101" s="320"/>
      <c r="H101" s="320"/>
      <c r="I101" s="320"/>
      <c r="J101" s="320"/>
      <c r="K101" s="320"/>
      <c r="L101" s="320"/>
      <c r="M101" s="320"/>
      <c r="N101" s="320"/>
    </row>
    <row r="102" spans="2:14" s="17" customFormat="1" ht="19.5" hidden="1" customHeight="1" thickBot="1" x14ac:dyDescent="0.45">
      <c r="B102" s="321" t="s">
        <v>2160</v>
      </c>
      <c r="C102" s="321"/>
      <c r="D102" s="321"/>
      <c r="E102" s="321"/>
      <c r="F102" s="321"/>
      <c r="G102" s="321"/>
      <c r="H102" s="321"/>
      <c r="I102" s="321"/>
      <c r="J102" s="321"/>
      <c r="K102" s="321"/>
      <c r="L102" s="321"/>
      <c r="M102" s="321"/>
      <c r="N102" s="321"/>
    </row>
    <row r="103" spans="2:14" s="17" customFormat="1" ht="18.75" hidden="1" customHeight="1" x14ac:dyDescent="0.4">
      <c r="B103" s="322" t="s">
        <v>2161</v>
      </c>
      <c r="C103" s="322"/>
      <c r="D103" s="322"/>
      <c r="E103" s="322"/>
      <c r="F103" s="322"/>
      <c r="G103" s="322"/>
      <c r="H103" s="322"/>
      <c r="I103" s="322"/>
      <c r="J103" s="322"/>
      <c r="K103" s="322"/>
      <c r="L103" s="322"/>
      <c r="M103" s="322"/>
      <c r="N103" s="322"/>
    </row>
    <row r="104" spans="2:14" s="71" customFormat="1" ht="16.5" thickBot="1" x14ac:dyDescent="0.4">
      <c r="B104" s="62"/>
      <c r="C104" s="62"/>
      <c r="D104" s="62"/>
      <c r="E104" s="62"/>
      <c r="F104" s="62"/>
      <c r="G104" s="62"/>
    </row>
    <row r="105" spans="2:14" ht="19" x14ac:dyDescent="0.35">
      <c r="F105" s="204" t="s">
        <v>2215</v>
      </c>
      <c r="G105" s="17"/>
      <c r="H105" s="208"/>
      <c r="I105" s="17"/>
      <c r="J105" s="208"/>
      <c r="K105" s="208"/>
    </row>
    <row r="106" spans="2:14" ht="16" x14ac:dyDescent="0.35">
      <c r="F106" s="299" t="s">
        <v>2355</v>
      </c>
      <c r="G106" s="299"/>
      <c r="H106" s="299"/>
      <c r="I106" s="17"/>
    </row>
  </sheetData>
  <sheetProtection insertRows="0"/>
  <protectedRanges>
    <protectedRange algorithmName="SHA-512" hashValue="19r0bVvPR7yZA0UiYij7Tv1CBk3noIABvFePbLhCJ4nk3L6A+Fy+RdPPS3STf+a52x4pG2PQK4FAkXK9epnlIA==" saltValue="gQC4yrLvnbJqxYZ0KSEoZA==" spinCount="100000" sqref="K71" name="Government revenues_1"/>
    <protectedRange algorithmName="SHA-512" hashValue="19r0bVvPR7yZA0UiYij7Tv1CBk3noIABvFePbLhCJ4nk3L6A+Fy+RdPPS3STf+a52x4pG2PQK4FAkXK9epnlIA==" saltValue="gQC4yrLvnbJqxYZ0KSEoZA==" spinCount="100000" sqref="I22:K69 F22:G69" name="Government revenues_1_1"/>
  </protectedRanges>
  <mergeCells count="22">
    <mergeCell ref="F15:J15"/>
    <mergeCell ref="M22:N26"/>
    <mergeCell ref="F20:J20"/>
    <mergeCell ref="M10:N14"/>
    <mergeCell ref="P31:U31"/>
    <mergeCell ref="M19:N19"/>
    <mergeCell ref="M27:N27"/>
    <mergeCell ref="M28:N28"/>
    <mergeCell ref="M21:N21"/>
    <mergeCell ref="F16:N16"/>
    <mergeCell ref="F13:J13"/>
    <mergeCell ref="F14:J14"/>
    <mergeCell ref="F9:J9"/>
    <mergeCell ref="M9:N9"/>
    <mergeCell ref="F10:J10"/>
    <mergeCell ref="F11:J11"/>
    <mergeCell ref="F12:J12"/>
    <mergeCell ref="F106:H106"/>
    <mergeCell ref="B100:N100"/>
    <mergeCell ref="B101:N101"/>
    <mergeCell ref="B102:N102"/>
    <mergeCell ref="B103:N103"/>
  </mergeCells>
  <dataValidations count="8">
    <dataValidation type="whole" allowBlank="1" showInputMessage="1" showErrorMessage="1" errorTitle="Veuillez ne pas modifier" error="Veuillez ne pas modifier ces cellules" sqref="F105:H105 I105:N106 F97:N99" xr:uid="{FCA6884C-D84E-46B1-BC99-F2A599AD31FD}">
      <formula1>10000</formula1>
      <formula2>50000</formula2>
    </dataValidation>
    <dataValidation type="textLength" allowBlank="1" showInputMessage="1" showErrorMessage="1" errorTitle="Veuillez ne pas modifier" error="Veuillez ne pas modifier ces cellules" sqref="F78:K79 G21:H21 G18:K18 J20:J21" xr:uid="{858403C6-6CF3-4330-8FAE-A0880B43D812}">
      <formula1>10000</formula1>
      <formula2>50000</formula2>
    </dataValidation>
    <dataValidation type="list" showDropDown="1" showInputMessage="1" showErrorMessage="1" errorTitle="Veuillez ne pas modifier" error="Veuillez ne pas modifier ces cellules" sqref="M29:N29" xr:uid="{CC20AE7C-DA66-44D4-AA91-08155DBFF97A}">
      <formula1>"#ERROR!"</formula1>
    </dataValidation>
    <dataValidation allowBlank="1" showInputMessage="1" showErrorMessage="1" errorTitle="Veuillez ne pas modifier" error="Veuillez ne pas modifier ces cellules" sqref="I21 F106:H106" xr:uid="{21CBFACE-2704-4133-972F-EF1DBA32DD01}"/>
    <dataValidation type="whole" allowBlank="1" showInputMessage="1" showErrorMessage="1" errorTitle="Veuillez ne pas modifier" error="Veuillez ne pas modifier ces cellules" sqref="F18 F21 M22:N28 B100:B103 F20:K20" xr:uid="{2B33D4D6-72DD-4030-8D04-46CC2022EF8B}">
      <formula1>444</formula1>
      <formula2>445</formula2>
    </dataValidation>
    <dataValidation type="decimal" allowBlank="1" showInputMessage="1" showErrorMessage="1" errorTitle="Veuillez ne pas modifier" error="Veuillez ne pas modifier ces cellules" sqref="B104:G104" xr:uid="{E200F538-697C-4C9A-90D1-69BEF7C8E1CF}">
      <formula1>10000</formula1>
      <formula2>500000</formula2>
    </dataValidation>
    <dataValidation type="whole" allowBlank="1" showInputMessage="1" showErrorMessage="1" errorTitle="Veuillez ne pas modifier" error="Veuillez ne pas modifier ces cellules" sqref="K21" xr:uid="{F978E49C-9896-4E07-A232-2C3A1095E723}">
      <formula1>4</formula1>
      <formula2>5</formula2>
    </dataValidation>
    <dataValidation type="whole" allowBlank="1" showInputMessage="1" showErrorMessage="1" sqref="M18:N21" xr:uid="{E0BB9871-6B4B-4F41-8FBD-DEADD417B770}">
      <formula1>444</formula1>
      <formula2>445</formula2>
    </dataValidation>
  </dataValidations>
  <hyperlinks>
    <hyperlink ref="M19" r:id="rId1" location="r5-1" display="EITI Requirement 5.1" xr:uid="{00000000-0004-0000-0400-000006000000}"/>
    <hyperlink ref="F16:N16" r:id="rId2" display="If you have any questions, please contact data@eiti.org" xr:uid="{00000000-0004-0000-0400-000007000000}"/>
    <hyperlink ref="F20" r:id="rId3" location="r4-1" display="EITI Requirement 4.1" xr:uid="{00000000-0004-0000-0400-000008000000}"/>
    <hyperlink ref="F20:J20" r:id="rId4" location="r4-1" display=" Exigence ITIE 4.1.d.: Divulgation exhaustive de la part du gouvernement " xr:uid="{71821841-DBF5-4B9E-A7D5-569E645DB078}"/>
    <hyperlink ref="B102:G102" r:id="rId5" display="Pour la version la plus récente des modèles de données résumées, consultez https://eiti.org/fr/document/modele-donnees-resumees-itie" xr:uid="{59A1968A-B6B9-4C95-AB4B-10DEE6914D53}"/>
    <hyperlink ref="B101:G101" r:id="rId6" display="Vous voulez en savoir plus sur votre pays ? Vérifiez si votre pays met en œuvre la Norme ITIE en visitant https://eiti.org/countries" xr:uid="{274401AA-35F5-454A-A6FF-6CA674E2F027}"/>
    <hyperlink ref="B103:G103" r:id="rId7" display="Give us your feedback or report a conflict in the data! Write to us at  data@eiti.org" xr:uid="{5BDFDDE6-5505-4327-9496-85D947F7C00D}"/>
    <hyperlink ref="M28:N28" r:id="rId8" display="or, https://www.imf.org/external/np/sta/gfsm/" xr:uid="{00000000-0004-0000-0400-000004000000}"/>
    <hyperlink ref="M27:N27" r:id="rId9" display="Pour plus d’orientations, visitez la page https://eiti.org/fr/document/modele-donnees-resumees-itie" xr:uid="{00000000-0004-0000-0400-000005000000}"/>
    <hyperlink ref="M19:N19" r:id="rId10" location="r5-1" display="Exigence ITIE 5.1.b: Classification des revenus" xr:uid="{F4C2D2C7-20B3-46BF-80DB-5C45A80E9FC9}"/>
  </hyperlinks>
  <pageMargins left="0.7" right="0.7" top="0.75" bottom="0.75" header="0.3" footer="0.3"/>
  <pageSetup paperSize="9" orientation="portrait" r:id="rId11"/>
  <colBreaks count="1" manualBreakCount="1">
    <brk id="12" max="1048575" man="1"/>
  </colBreaks>
  <drawing r:id="rId12"/>
  <tableParts count="1">
    <tablePart r:id="rId13"/>
  </tableParts>
  <extLst>
    <ext xmlns:x14="http://schemas.microsoft.com/office/spreadsheetml/2009/9/main" uri="{CCE6A557-97BC-4b89-ADB6-D9C93CAAB3DF}">
      <x14:dataValidations xmlns:xm="http://schemas.microsoft.com/office/excel/2006/main" count="2">
        <x14:dataValidation type="list" allowBlank="1" showInputMessage="1" showErrorMessage="1" xr:uid="{FBFDEC11-9487-46A2-B4C5-3404468A80F5}">
          <x14:formula1>
            <xm:f>'C:\Users\kr65\Downloads\SD\2.0\[Summary Data 2.0 data validation french translation.xlsm]Lists'!#REF!</xm:f>
          </x14:formula1>
          <xm:sqref>B22:E70</xm:sqref>
        </x14:dataValidation>
        <x14:dataValidation type="list" allowBlank="1" showInputMessage="1" showErrorMessage="1" xr:uid="{0DA05D4C-2892-4A24-B9AE-E100653ED7C7}">
          <x14:formula1>
            <xm:f>Listes!$I$11:$I$168</xm:f>
          </x14:formula1>
          <xm:sqref>K85:K87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H102"/>
  <sheetViews>
    <sheetView showGridLines="0" topLeftCell="A74" zoomScale="55" zoomScaleNormal="55" workbookViewId="0">
      <selection activeCell="D110" sqref="D110"/>
    </sheetView>
  </sheetViews>
  <sheetFormatPr baseColWidth="10" defaultColWidth="9.1796875" defaultRowHeight="14" x14ac:dyDescent="0.35"/>
  <cols>
    <col min="1" max="1" width="3.81640625" style="207" customWidth="1"/>
    <col min="2" max="2" width="4.6328125" style="207" hidden="1" customWidth="1"/>
    <col min="3" max="3" width="17.26953125" style="207" customWidth="1"/>
    <col min="4" max="4" width="18.26953125" style="207" customWidth="1"/>
    <col min="5" max="5" width="19.1796875" style="207" customWidth="1"/>
    <col min="6" max="6" width="17.26953125" style="207" customWidth="1"/>
    <col min="7" max="7" width="23.54296875" style="207" customWidth="1"/>
    <col min="8" max="8" width="25.453125" style="207" customWidth="1"/>
    <col min="9" max="9" width="20" style="207" customWidth="1"/>
    <col min="10" max="10" width="23.90625" style="207" bestFit="1" customWidth="1"/>
    <col min="11" max="11" width="27.54296875" style="207" customWidth="1"/>
    <col min="12" max="12" width="20" style="207" customWidth="1"/>
    <col min="13" max="13" width="9.1796875" style="207"/>
    <col min="14" max="14" width="15.1796875" style="207" customWidth="1"/>
    <col min="15" max="16" width="9.1796875" style="207"/>
    <col min="17" max="33" width="15.81640625" style="221" customWidth="1"/>
    <col min="34" max="16384" width="9.1796875" style="207"/>
  </cols>
  <sheetData>
    <row r="1" spans="2:34" x14ac:dyDescent="0.35">
      <c r="C1" s="221"/>
      <c r="D1" s="221"/>
      <c r="E1" s="221"/>
      <c r="F1" s="221"/>
      <c r="G1" s="221"/>
      <c r="H1" s="221"/>
      <c r="I1" s="221"/>
      <c r="J1" s="221"/>
      <c r="K1" s="221"/>
    </row>
    <row r="2" spans="2:34" ht="36.75" customHeight="1" x14ac:dyDescent="0.35">
      <c r="C2" s="21" t="s">
        <v>2346</v>
      </c>
      <c r="D2" s="239"/>
      <c r="E2" s="239"/>
      <c r="F2" s="240"/>
      <c r="G2" s="239"/>
      <c r="H2" s="239"/>
      <c r="I2" s="239"/>
      <c r="J2" s="239"/>
      <c r="K2" s="239"/>
      <c r="L2" s="241"/>
    </row>
    <row r="3" spans="2:34" ht="21" customHeight="1" x14ac:dyDescent="0.35">
      <c r="C3" s="323" t="s">
        <v>2169</v>
      </c>
      <c r="D3" s="323"/>
      <c r="E3" s="323"/>
      <c r="F3" s="323"/>
      <c r="G3" s="209"/>
      <c r="H3" s="209"/>
      <c r="I3" s="242"/>
      <c r="J3" s="209"/>
      <c r="K3" s="209"/>
      <c r="L3" s="209"/>
    </row>
    <row r="4" spans="2:34" ht="15.65" customHeight="1" x14ac:dyDescent="0.35">
      <c r="C4" s="339" t="s">
        <v>2347</v>
      </c>
      <c r="D4" s="339"/>
      <c r="E4" s="339"/>
      <c r="F4" s="339"/>
      <c r="G4" s="339"/>
      <c r="H4" s="243"/>
      <c r="I4" s="343"/>
      <c r="J4" s="343"/>
      <c r="K4" s="343"/>
      <c r="L4" s="241"/>
    </row>
    <row r="5" spans="2:34" ht="15.65" customHeight="1" x14ac:dyDescent="0.35">
      <c r="C5" s="339" t="s">
        <v>2348</v>
      </c>
      <c r="D5" s="339"/>
      <c r="E5" s="339"/>
      <c r="F5" s="339"/>
      <c r="G5" s="339"/>
      <c r="H5" s="243"/>
      <c r="I5" s="343"/>
      <c r="J5" s="343"/>
      <c r="K5" s="343"/>
      <c r="L5" s="241"/>
    </row>
    <row r="6" spans="2:34" ht="15.65" customHeight="1" x14ac:dyDescent="0.35">
      <c r="C6" s="339" t="s">
        <v>2349</v>
      </c>
      <c r="D6" s="339"/>
      <c r="E6" s="339"/>
      <c r="F6" s="339"/>
      <c r="G6" s="339"/>
      <c r="H6" s="243"/>
      <c r="I6" s="343"/>
      <c r="J6" s="343"/>
      <c r="K6" s="343"/>
      <c r="L6" s="241"/>
    </row>
    <row r="7" spans="2:34" ht="15.65" customHeight="1" x14ac:dyDescent="0.35">
      <c r="C7" s="339" t="s">
        <v>2350</v>
      </c>
      <c r="D7" s="339"/>
      <c r="E7" s="339"/>
      <c r="F7" s="339"/>
      <c r="G7" s="339"/>
      <c r="H7" s="243"/>
      <c r="I7" s="343"/>
      <c r="J7" s="343"/>
      <c r="K7" s="343"/>
      <c r="L7" s="241"/>
    </row>
    <row r="8" spans="2:34" ht="30" customHeight="1" x14ac:dyDescent="0.35">
      <c r="C8" s="339" t="s">
        <v>2351</v>
      </c>
      <c r="D8" s="339"/>
      <c r="E8" s="339"/>
      <c r="F8" s="339"/>
      <c r="G8" s="339"/>
      <c r="H8" s="243"/>
      <c r="I8" s="343"/>
      <c r="J8" s="343"/>
      <c r="K8" s="343"/>
      <c r="L8" s="241"/>
    </row>
    <row r="9" spans="2:34" ht="16" x14ac:dyDescent="0.4">
      <c r="C9" s="318" t="s">
        <v>2318</v>
      </c>
      <c r="D9" s="318"/>
      <c r="E9" s="318"/>
      <c r="F9" s="318"/>
      <c r="G9" s="318"/>
      <c r="H9" s="318"/>
      <c r="I9" s="318"/>
      <c r="J9" s="318"/>
      <c r="K9" s="318"/>
      <c r="L9" s="241"/>
    </row>
    <row r="11" spans="2:34" ht="22.5" x14ac:dyDescent="0.35">
      <c r="C11" s="340" t="s">
        <v>2352</v>
      </c>
      <c r="D11" s="340"/>
      <c r="E11" s="340"/>
      <c r="F11" s="340"/>
      <c r="G11" s="340"/>
      <c r="H11" s="340"/>
      <c r="I11" s="340"/>
      <c r="J11" s="340"/>
      <c r="K11" s="340"/>
    </row>
    <row r="12" spans="2:34" ht="14.25" customHeight="1" x14ac:dyDescent="0.35"/>
    <row r="13" spans="2:34" x14ac:dyDescent="0.35">
      <c r="C13" s="341" t="s">
        <v>2510</v>
      </c>
      <c r="D13" s="341"/>
      <c r="E13" s="341"/>
      <c r="F13" s="341"/>
      <c r="G13" s="341"/>
      <c r="H13" s="341"/>
      <c r="I13" s="341"/>
      <c r="J13" s="341"/>
      <c r="K13" s="342"/>
      <c r="L13" s="265"/>
      <c r="M13" s="265"/>
      <c r="N13" s="265"/>
    </row>
    <row r="14" spans="2:34" x14ac:dyDescent="0.35">
      <c r="B14" s="207" t="s">
        <v>1467</v>
      </c>
      <c r="C14" s="207" t="s">
        <v>1454</v>
      </c>
      <c r="D14" s="207" t="s">
        <v>1468</v>
      </c>
      <c r="E14" s="207" t="s">
        <v>1409</v>
      </c>
      <c r="F14" s="207" t="s">
        <v>1410</v>
      </c>
      <c r="G14" s="207" t="s">
        <v>1411</v>
      </c>
      <c r="H14" s="207" t="s">
        <v>1407</v>
      </c>
      <c r="I14" s="207" t="s">
        <v>1455</v>
      </c>
      <c r="J14" s="207" t="s">
        <v>1469</v>
      </c>
      <c r="K14" s="207" t="s">
        <v>2112</v>
      </c>
      <c r="L14" s="207" t="s">
        <v>2113</v>
      </c>
      <c r="M14" s="207" t="s">
        <v>2114</v>
      </c>
      <c r="N14" s="207" t="s">
        <v>1412</v>
      </c>
      <c r="Q14" s="207"/>
      <c r="AH14" s="221"/>
    </row>
    <row r="15" spans="2:34" ht="26.25" customHeight="1" x14ac:dyDescent="0.4">
      <c r="B15" s="207" t="e">
        <f>VLOOKUP(C15,#REF!,3,FALSE)</f>
        <v>#REF!</v>
      </c>
      <c r="C15" s="385" t="s">
        <v>2737</v>
      </c>
      <c r="D15" s="385" t="s">
        <v>2778</v>
      </c>
      <c r="E15" s="385" t="s">
        <v>2748</v>
      </c>
      <c r="F15" s="385" t="s">
        <v>2513</v>
      </c>
      <c r="G15" s="385" t="s">
        <v>2527</v>
      </c>
      <c r="H15" s="385"/>
      <c r="I15" s="385" t="s">
        <v>1169</v>
      </c>
      <c r="J15" s="403">
        <v>5010000000</v>
      </c>
      <c r="K15" s="385" t="s">
        <v>2513</v>
      </c>
      <c r="L15" s="385" t="s">
        <v>2569</v>
      </c>
      <c r="M15" s="385" t="s">
        <v>2569</v>
      </c>
      <c r="N15" s="385" t="s">
        <v>2779</v>
      </c>
      <c r="Q15" s="207"/>
      <c r="AH15" s="221"/>
    </row>
    <row r="16" spans="2:34" ht="15" x14ac:dyDescent="0.4">
      <c r="B16" s="207" t="e">
        <f>VLOOKUP(C16,#REF!,3,FALSE)</f>
        <v>#REF!</v>
      </c>
      <c r="C16" s="385" t="s">
        <v>2737</v>
      </c>
      <c r="D16" s="385" t="s">
        <v>2780</v>
      </c>
      <c r="E16" s="385" t="s">
        <v>2758</v>
      </c>
      <c r="F16" s="385" t="s">
        <v>1470</v>
      </c>
      <c r="G16" s="385" t="s">
        <v>1470</v>
      </c>
      <c r="H16" s="385" t="s">
        <v>2781</v>
      </c>
      <c r="I16" s="385"/>
      <c r="J16" s="403">
        <v>1867601296</v>
      </c>
      <c r="K16" s="385" t="s">
        <v>2513</v>
      </c>
      <c r="L16" s="385" t="s">
        <v>2569</v>
      </c>
      <c r="M16" s="385" t="s">
        <v>2569</v>
      </c>
      <c r="N16" s="385" t="s">
        <v>2779</v>
      </c>
      <c r="Q16" s="207"/>
      <c r="AH16" s="221"/>
    </row>
    <row r="17" spans="2:34" ht="15" x14ac:dyDescent="0.4">
      <c r="B17" s="207" t="e">
        <f>VLOOKUP(C17,#REF!,3,FALSE)</f>
        <v>#REF!</v>
      </c>
      <c r="C17" s="385" t="s">
        <v>2737</v>
      </c>
      <c r="D17" s="385" t="s">
        <v>2780</v>
      </c>
      <c r="E17" s="385" t="s">
        <v>2782</v>
      </c>
      <c r="F17" s="385" t="s">
        <v>1470</v>
      </c>
      <c r="G17" s="385" t="s">
        <v>1470</v>
      </c>
      <c r="H17" s="385" t="s">
        <v>2783</v>
      </c>
      <c r="I17" s="385"/>
      <c r="J17" s="403">
        <v>-51339747749</v>
      </c>
      <c r="K17" s="385" t="s">
        <v>2513</v>
      </c>
      <c r="L17" s="385" t="s">
        <v>2569</v>
      </c>
      <c r="M17" s="385" t="s">
        <v>2569</v>
      </c>
      <c r="N17" s="385" t="s">
        <v>2779</v>
      </c>
      <c r="Q17" s="207"/>
      <c r="AH17" s="221"/>
    </row>
    <row r="18" spans="2:34" ht="15" x14ac:dyDescent="0.4">
      <c r="B18" s="207" t="e">
        <f>VLOOKUP(C18,#REF!,3,FALSE)</f>
        <v>#REF!</v>
      </c>
      <c r="C18" s="385" t="s">
        <v>2737</v>
      </c>
      <c r="D18" s="385" t="s">
        <v>2780</v>
      </c>
      <c r="E18" s="385" t="s">
        <v>2762</v>
      </c>
      <c r="F18" s="385" t="s">
        <v>1470</v>
      </c>
      <c r="G18" s="385" t="s">
        <v>1470</v>
      </c>
      <c r="H18" s="385" t="s">
        <v>2784</v>
      </c>
      <c r="I18" s="385"/>
      <c r="J18" s="403">
        <v>555866750</v>
      </c>
      <c r="K18" s="385" t="s">
        <v>2513</v>
      </c>
      <c r="L18" s="385" t="s">
        <v>2569</v>
      </c>
      <c r="M18" s="385" t="s">
        <v>2569</v>
      </c>
      <c r="N18" s="385" t="s">
        <v>2779</v>
      </c>
      <c r="Q18" s="207"/>
      <c r="AH18" s="221"/>
    </row>
    <row r="19" spans="2:34" ht="15" x14ac:dyDescent="0.4">
      <c r="B19" s="207" t="e">
        <f>VLOOKUP(C19,#REF!,3,FALSE)</f>
        <v>#REF!</v>
      </c>
      <c r="C19" s="385" t="s">
        <v>2737</v>
      </c>
      <c r="D19" s="385" t="s">
        <v>2780</v>
      </c>
      <c r="E19" s="385" t="s">
        <v>2760</v>
      </c>
      <c r="F19" s="385" t="s">
        <v>1470</v>
      </c>
      <c r="G19" s="385" t="s">
        <v>1470</v>
      </c>
      <c r="H19" s="385" t="s">
        <v>2785</v>
      </c>
      <c r="I19" s="385"/>
      <c r="J19" s="403">
        <v>1115933500</v>
      </c>
      <c r="K19" s="385" t="s">
        <v>2513</v>
      </c>
      <c r="L19" s="385" t="s">
        <v>2569</v>
      </c>
      <c r="M19" s="385" t="s">
        <v>2569</v>
      </c>
      <c r="N19" s="385" t="s">
        <v>2779</v>
      </c>
      <c r="Q19" s="207"/>
      <c r="AH19" s="221"/>
    </row>
    <row r="20" spans="2:34" ht="15" x14ac:dyDescent="0.4">
      <c r="B20" s="207" t="e">
        <f>VLOOKUP(C20,#REF!,3,FALSE)</f>
        <v>#REF!</v>
      </c>
      <c r="C20" s="385" t="s">
        <v>2737</v>
      </c>
      <c r="D20" s="385" t="s">
        <v>2780</v>
      </c>
      <c r="E20" s="385" t="s">
        <v>2771</v>
      </c>
      <c r="F20" s="385" t="s">
        <v>1470</v>
      </c>
      <c r="G20" s="385" t="s">
        <v>1470</v>
      </c>
      <c r="H20" s="385" t="s">
        <v>2786</v>
      </c>
      <c r="I20" s="385"/>
      <c r="J20" s="403">
        <v>80690013</v>
      </c>
      <c r="K20" s="385" t="s">
        <v>2513</v>
      </c>
      <c r="L20" s="385" t="s">
        <v>2569</v>
      </c>
      <c r="M20" s="385" t="s">
        <v>2569</v>
      </c>
      <c r="N20" s="385" t="s">
        <v>2779</v>
      </c>
      <c r="Q20" s="207"/>
      <c r="AH20" s="221"/>
    </row>
    <row r="21" spans="2:34" ht="15" x14ac:dyDescent="0.4">
      <c r="B21" s="207" t="e">
        <f>VLOOKUP(C21,#REF!,3,FALSE)</f>
        <v>#REF!</v>
      </c>
      <c r="C21" s="385" t="s">
        <v>2737</v>
      </c>
      <c r="D21" s="385" t="s">
        <v>2780</v>
      </c>
      <c r="E21" s="385" t="s">
        <v>2759</v>
      </c>
      <c r="F21" s="385" t="s">
        <v>1470</v>
      </c>
      <c r="G21" s="385" t="s">
        <v>2513</v>
      </c>
      <c r="H21" s="385"/>
      <c r="I21" s="385" t="s">
        <v>1169</v>
      </c>
      <c r="J21" s="403">
        <v>334920051</v>
      </c>
      <c r="K21" s="385" t="s">
        <v>2513</v>
      </c>
      <c r="L21" s="385" t="s">
        <v>2569</v>
      </c>
      <c r="M21" s="385" t="s">
        <v>2569</v>
      </c>
      <c r="N21" s="385" t="s">
        <v>2779</v>
      </c>
      <c r="Q21" s="207"/>
      <c r="AH21" s="221"/>
    </row>
    <row r="22" spans="2:34" ht="15" x14ac:dyDescent="0.4">
      <c r="B22" s="207" t="e">
        <f>VLOOKUP(C22,#REF!,3,FALSE)</f>
        <v>#REF!</v>
      </c>
      <c r="C22" s="385" t="s">
        <v>2737</v>
      </c>
      <c r="D22" s="385" t="s">
        <v>2787</v>
      </c>
      <c r="E22" s="385" t="s">
        <v>2744</v>
      </c>
      <c r="F22" s="385" t="s">
        <v>2788</v>
      </c>
      <c r="G22" s="385" t="s">
        <v>2527</v>
      </c>
      <c r="H22" s="385"/>
      <c r="I22" s="385" t="s">
        <v>1169</v>
      </c>
      <c r="J22" s="403">
        <v>20644069750</v>
      </c>
      <c r="K22" s="385" t="s">
        <v>2513</v>
      </c>
      <c r="L22" s="385" t="s">
        <v>2569</v>
      </c>
      <c r="M22" s="385" t="s">
        <v>2569</v>
      </c>
      <c r="N22" s="385" t="s">
        <v>2779</v>
      </c>
      <c r="Q22" s="207"/>
      <c r="AH22" s="221"/>
    </row>
    <row r="23" spans="2:34" ht="15" x14ac:dyDescent="0.4">
      <c r="B23" s="207" t="e">
        <f>VLOOKUP(C23,#REF!,3,FALSE)</f>
        <v>#REF!</v>
      </c>
      <c r="C23" s="385" t="s">
        <v>2737</v>
      </c>
      <c r="D23" s="385" t="s">
        <v>2780</v>
      </c>
      <c r="E23" s="385" t="s">
        <v>2759</v>
      </c>
      <c r="F23" s="385" t="s">
        <v>1470</v>
      </c>
      <c r="G23" s="385" t="s">
        <v>2513</v>
      </c>
      <c r="H23" s="385"/>
      <c r="I23" s="385" t="s">
        <v>1169</v>
      </c>
      <c r="J23" s="403">
        <v>54421781</v>
      </c>
      <c r="K23" s="385" t="s">
        <v>2513</v>
      </c>
      <c r="L23" s="385" t="s">
        <v>2569</v>
      </c>
      <c r="M23" s="385" t="s">
        <v>2569</v>
      </c>
      <c r="N23" s="385" t="s">
        <v>2779</v>
      </c>
      <c r="Q23" s="207"/>
      <c r="AH23" s="221"/>
    </row>
    <row r="24" spans="2:34" ht="15" x14ac:dyDescent="0.4">
      <c r="B24" s="207" t="e">
        <f>VLOOKUP(C24,#REF!,3,FALSE)</f>
        <v>#REF!</v>
      </c>
      <c r="C24" s="385" t="s">
        <v>2737</v>
      </c>
      <c r="D24" s="385" t="s">
        <v>2741</v>
      </c>
      <c r="E24" s="385" t="s">
        <v>2789</v>
      </c>
      <c r="F24" s="385" t="s">
        <v>2513</v>
      </c>
      <c r="G24" s="385" t="s">
        <v>2527</v>
      </c>
      <c r="H24" s="385"/>
      <c r="I24" s="385" t="s">
        <v>1169</v>
      </c>
      <c r="J24" s="403">
        <v>84300490231</v>
      </c>
      <c r="K24" s="385" t="s">
        <v>2513</v>
      </c>
      <c r="L24" s="385" t="s">
        <v>2569</v>
      </c>
      <c r="M24" s="385" t="s">
        <v>2569</v>
      </c>
      <c r="N24" s="385" t="s">
        <v>2779</v>
      </c>
      <c r="Q24" s="207"/>
      <c r="AH24" s="221"/>
    </row>
    <row r="25" spans="2:34" ht="15" x14ac:dyDescent="0.4">
      <c r="B25" s="207" t="e">
        <f>VLOOKUP(C25,#REF!,3,FALSE)</f>
        <v>#REF!</v>
      </c>
      <c r="C25" s="385" t="s">
        <v>2737</v>
      </c>
      <c r="D25" s="385" t="s">
        <v>2741</v>
      </c>
      <c r="E25" s="385" t="s">
        <v>2763</v>
      </c>
      <c r="F25" s="385" t="s">
        <v>1470</v>
      </c>
      <c r="G25" s="385" t="s">
        <v>1470</v>
      </c>
      <c r="H25" s="385" t="s">
        <v>2716</v>
      </c>
      <c r="I25" s="385"/>
      <c r="J25" s="403">
        <v>501521883</v>
      </c>
      <c r="K25" s="385" t="s">
        <v>2513</v>
      </c>
      <c r="L25" s="385" t="s">
        <v>2569</v>
      </c>
      <c r="M25" s="385" t="s">
        <v>2569</v>
      </c>
      <c r="N25" s="385" t="s">
        <v>2779</v>
      </c>
      <c r="Q25" s="207"/>
      <c r="AH25" s="221"/>
    </row>
    <row r="26" spans="2:34" ht="15" x14ac:dyDescent="0.4">
      <c r="B26" s="207" t="e">
        <f>VLOOKUP(C26,#REF!,3,FALSE)</f>
        <v>#REF!</v>
      </c>
      <c r="C26" s="385" t="s">
        <v>2737</v>
      </c>
      <c r="D26" s="385" t="s">
        <v>2741</v>
      </c>
      <c r="E26" s="385" t="s">
        <v>2765</v>
      </c>
      <c r="F26" s="385" t="s">
        <v>1470</v>
      </c>
      <c r="G26" s="385" t="s">
        <v>1470</v>
      </c>
      <c r="H26" s="385" t="s">
        <v>2716</v>
      </c>
      <c r="I26" s="385"/>
      <c r="J26" s="403">
        <v>438131830</v>
      </c>
      <c r="K26" s="385" t="s">
        <v>2513</v>
      </c>
      <c r="L26" s="385" t="s">
        <v>2569</v>
      </c>
      <c r="M26" s="385" t="s">
        <v>2569</v>
      </c>
      <c r="N26" s="385" t="s">
        <v>2779</v>
      </c>
      <c r="Q26" s="207"/>
      <c r="AH26" s="221"/>
    </row>
    <row r="27" spans="2:34" ht="15" x14ac:dyDescent="0.4">
      <c r="B27" s="207" t="e">
        <f>VLOOKUP(C27,#REF!,3,FALSE)</f>
        <v>#REF!</v>
      </c>
      <c r="C27" s="385" t="s">
        <v>2737</v>
      </c>
      <c r="D27" s="385" t="s">
        <v>2741</v>
      </c>
      <c r="E27" s="385" t="s">
        <v>2746</v>
      </c>
      <c r="F27" s="385" t="s">
        <v>2513</v>
      </c>
      <c r="G27" s="385" t="s">
        <v>2527</v>
      </c>
      <c r="H27" s="385"/>
      <c r="I27" s="385" t="s">
        <v>1169</v>
      </c>
      <c r="J27" s="403">
        <v>20432166683.330002</v>
      </c>
      <c r="K27" s="385" t="s">
        <v>2513</v>
      </c>
      <c r="L27" s="385" t="s">
        <v>2569</v>
      </c>
      <c r="M27" s="385" t="s">
        <v>2569</v>
      </c>
      <c r="N27" s="385" t="s">
        <v>2779</v>
      </c>
      <c r="Q27" s="207"/>
      <c r="AH27" s="221"/>
    </row>
    <row r="28" spans="2:34" ht="15" x14ac:dyDescent="0.4">
      <c r="B28" s="207" t="e">
        <f>VLOOKUP(C28,#REF!,3,FALSE)</f>
        <v>#REF!</v>
      </c>
      <c r="C28" s="385" t="s">
        <v>2737</v>
      </c>
      <c r="D28" s="385" t="s">
        <v>2741</v>
      </c>
      <c r="E28" s="385" t="s">
        <v>2757</v>
      </c>
      <c r="F28" s="385" t="s">
        <v>2513</v>
      </c>
      <c r="G28" s="385" t="s">
        <v>2527</v>
      </c>
      <c r="H28" s="385"/>
      <c r="I28" s="385" t="s">
        <v>1169</v>
      </c>
      <c r="J28" s="403">
        <v>1905204486</v>
      </c>
      <c r="K28" s="385" t="s">
        <v>2513</v>
      </c>
      <c r="L28" s="385" t="s">
        <v>2569</v>
      </c>
      <c r="M28" s="385" t="s">
        <v>2569</v>
      </c>
      <c r="N28" s="385" t="s">
        <v>2779</v>
      </c>
      <c r="Q28" s="207"/>
      <c r="AH28" s="221"/>
    </row>
    <row r="29" spans="2:34" ht="15" x14ac:dyDescent="0.4">
      <c r="B29" s="207" t="e">
        <f>VLOOKUP(C29,#REF!,3,FALSE)</f>
        <v>#REF!</v>
      </c>
      <c r="C29" s="385" t="s">
        <v>2737</v>
      </c>
      <c r="D29" s="385" t="s">
        <v>2743</v>
      </c>
      <c r="E29" s="385" t="s">
        <v>2750</v>
      </c>
      <c r="F29" s="385" t="s">
        <v>2513</v>
      </c>
      <c r="G29" s="385" t="s">
        <v>2527</v>
      </c>
      <c r="H29" s="385"/>
      <c r="I29" s="385" t="s">
        <v>1169</v>
      </c>
      <c r="J29" s="403">
        <v>4594729950</v>
      </c>
      <c r="K29" s="385" t="s">
        <v>2513</v>
      </c>
      <c r="L29" s="385" t="s">
        <v>2569</v>
      </c>
      <c r="M29" s="385" t="s">
        <v>2569</v>
      </c>
      <c r="N29" s="385" t="s">
        <v>2779</v>
      </c>
      <c r="Q29" s="207"/>
      <c r="AH29" s="221"/>
    </row>
    <row r="30" spans="2:34" ht="15" x14ac:dyDescent="0.4">
      <c r="B30" s="207" t="e">
        <f>VLOOKUP(C30,#REF!,3,FALSE)</f>
        <v>#REF!</v>
      </c>
      <c r="C30" s="385" t="s">
        <v>2737</v>
      </c>
      <c r="D30" s="385" t="s">
        <v>2743</v>
      </c>
      <c r="E30" s="385" t="s">
        <v>2772</v>
      </c>
      <c r="F30" s="385" t="s">
        <v>2513</v>
      </c>
      <c r="G30" s="385" t="s">
        <v>2527</v>
      </c>
      <c r="H30" s="385"/>
      <c r="I30" s="385" t="s">
        <v>1169</v>
      </c>
      <c r="J30" s="403">
        <v>51250040</v>
      </c>
      <c r="K30" s="385" t="s">
        <v>2513</v>
      </c>
      <c r="L30" s="385" t="s">
        <v>2569</v>
      </c>
      <c r="M30" s="385" t="s">
        <v>2569</v>
      </c>
      <c r="N30" s="385" t="s">
        <v>2779</v>
      </c>
      <c r="Q30" s="207"/>
      <c r="AH30" s="221"/>
    </row>
    <row r="31" spans="2:34" ht="15" x14ac:dyDescent="0.4">
      <c r="B31" s="226" t="e">
        <f>VLOOKUP(C31,#REF!,3,FALSE)</f>
        <v>#REF!</v>
      </c>
      <c r="C31" s="385" t="s">
        <v>2737</v>
      </c>
      <c r="D31" s="385" t="s">
        <v>2741</v>
      </c>
      <c r="E31" s="385" t="s">
        <v>2761</v>
      </c>
      <c r="F31" s="385" t="s">
        <v>2513</v>
      </c>
      <c r="G31" s="385" t="s">
        <v>2527</v>
      </c>
      <c r="H31" s="385"/>
      <c r="I31" s="385" t="s">
        <v>1169</v>
      </c>
      <c r="J31" s="403">
        <v>611374392</v>
      </c>
      <c r="K31" s="385" t="s">
        <v>2513</v>
      </c>
      <c r="L31" s="385" t="s">
        <v>2569</v>
      </c>
      <c r="M31" s="385" t="s">
        <v>2569</v>
      </c>
      <c r="N31" s="385" t="s">
        <v>2779</v>
      </c>
      <c r="Q31" s="207"/>
      <c r="AH31" s="221"/>
    </row>
    <row r="32" spans="2:34" ht="15" x14ac:dyDescent="0.4">
      <c r="B32" s="409"/>
      <c r="C32" s="385" t="s">
        <v>2737</v>
      </c>
      <c r="D32" s="385" t="s">
        <v>2741</v>
      </c>
      <c r="E32" s="385" t="s">
        <v>2764</v>
      </c>
      <c r="F32" s="385" t="s">
        <v>2513</v>
      </c>
      <c r="G32" s="385" t="s">
        <v>2527</v>
      </c>
      <c r="H32" s="385"/>
      <c r="I32" s="385" t="s">
        <v>1169</v>
      </c>
      <c r="J32" s="403">
        <v>475374283.5</v>
      </c>
      <c r="K32" s="385" t="s">
        <v>2513</v>
      </c>
      <c r="L32" s="385" t="s">
        <v>2569</v>
      </c>
      <c r="M32" s="385" t="s">
        <v>2569</v>
      </c>
      <c r="N32" s="385" t="s">
        <v>2779</v>
      </c>
    </row>
    <row r="33" spans="2:14" ht="15" x14ac:dyDescent="0.4">
      <c r="B33" s="409"/>
      <c r="C33" s="385" t="s">
        <v>2737</v>
      </c>
      <c r="D33" s="385" t="s">
        <v>2741</v>
      </c>
      <c r="E33" s="385" t="s">
        <v>2756</v>
      </c>
      <c r="F33" s="385" t="s">
        <v>2513</v>
      </c>
      <c r="G33" s="385" t="s">
        <v>2527</v>
      </c>
      <c r="H33" s="385"/>
      <c r="I33" s="385" t="s">
        <v>1169</v>
      </c>
      <c r="J33" s="403">
        <v>2060633608</v>
      </c>
      <c r="K33" s="385" t="s">
        <v>2513</v>
      </c>
      <c r="L33" s="385" t="s">
        <v>2569</v>
      </c>
      <c r="M33" s="385" t="s">
        <v>2569</v>
      </c>
      <c r="N33" s="385" t="s">
        <v>2779</v>
      </c>
    </row>
    <row r="34" spans="2:14" ht="15" x14ac:dyDescent="0.4">
      <c r="B34" s="409"/>
      <c r="C34" s="385" t="s">
        <v>2737</v>
      </c>
      <c r="D34" s="385" t="s">
        <v>2774</v>
      </c>
      <c r="E34" s="385" t="s">
        <v>2790</v>
      </c>
      <c r="F34" s="385" t="s">
        <v>1470</v>
      </c>
      <c r="G34" s="385" t="s">
        <v>1470</v>
      </c>
      <c r="H34" s="385" t="s">
        <v>2791</v>
      </c>
      <c r="I34" s="385"/>
      <c r="J34" s="403">
        <v>6206000</v>
      </c>
      <c r="K34" s="385" t="s">
        <v>2513</v>
      </c>
      <c r="L34" s="385" t="s">
        <v>2569</v>
      </c>
      <c r="M34" s="385" t="s">
        <v>2569</v>
      </c>
      <c r="N34" s="385" t="s">
        <v>2779</v>
      </c>
    </row>
    <row r="35" spans="2:14" ht="15" x14ac:dyDescent="0.4">
      <c r="B35" s="409"/>
      <c r="C35" s="385" t="s">
        <v>2737</v>
      </c>
      <c r="D35" s="385" t="s">
        <v>2752</v>
      </c>
      <c r="E35" s="385" t="s">
        <v>2751</v>
      </c>
      <c r="F35" s="385" t="s">
        <v>2513</v>
      </c>
      <c r="G35" s="385" t="s">
        <v>2527</v>
      </c>
      <c r="H35" s="385"/>
      <c r="I35" s="385" t="s">
        <v>1169</v>
      </c>
      <c r="J35" s="403">
        <v>2668025220</v>
      </c>
      <c r="K35" s="385" t="s">
        <v>2513</v>
      </c>
      <c r="L35" s="385" t="s">
        <v>2569</v>
      </c>
      <c r="M35" s="385" t="s">
        <v>2569</v>
      </c>
      <c r="N35" s="385" t="s">
        <v>2779</v>
      </c>
    </row>
    <row r="36" spans="2:14" ht="15" x14ac:dyDescent="0.4">
      <c r="B36" s="409"/>
      <c r="C36" s="385" t="s">
        <v>2689</v>
      </c>
      <c r="D36" s="385" t="s">
        <v>2787</v>
      </c>
      <c r="E36" s="385" t="s">
        <v>2744</v>
      </c>
      <c r="F36" s="385" t="s">
        <v>2788</v>
      </c>
      <c r="G36" s="385" t="s">
        <v>2527</v>
      </c>
      <c r="H36" s="385"/>
      <c r="I36" s="385" t="s">
        <v>1169</v>
      </c>
      <c r="J36" s="403">
        <v>1213510805</v>
      </c>
      <c r="K36" s="385" t="s">
        <v>2513</v>
      </c>
      <c r="L36" s="385" t="s">
        <v>2569</v>
      </c>
      <c r="M36" s="385" t="s">
        <v>2569</v>
      </c>
      <c r="N36" s="385" t="s">
        <v>2779</v>
      </c>
    </row>
    <row r="37" spans="2:14" ht="15" x14ac:dyDescent="0.4">
      <c r="B37" s="409"/>
      <c r="C37" s="385" t="s">
        <v>2689</v>
      </c>
      <c r="D37" s="385" t="s">
        <v>2741</v>
      </c>
      <c r="E37" s="385" t="s">
        <v>2789</v>
      </c>
      <c r="F37" s="385" t="s">
        <v>2513</v>
      </c>
      <c r="G37" s="385" t="s">
        <v>2527</v>
      </c>
      <c r="H37" s="385"/>
      <c r="I37" s="385" t="s">
        <v>1169</v>
      </c>
      <c r="J37" s="403">
        <v>1140311854</v>
      </c>
      <c r="K37" s="385" t="s">
        <v>2513</v>
      </c>
      <c r="L37" s="385" t="s">
        <v>2569</v>
      </c>
      <c r="M37" s="385" t="s">
        <v>2569</v>
      </c>
      <c r="N37" s="385" t="s">
        <v>2779</v>
      </c>
    </row>
    <row r="38" spans="2:14" ht="15" x14ac:dyDescent="0.4">
      <c r="B38" s="409"/>
      <c r="C38" s="385" t="s">
        <v>2689</v>
      </c>
      <c r="D38" s="385" t="s">
        <v>2741</v>
      </c>
      <c r="E38" s="385" t="s">
        <v>2746</v>
      </c>
      <c r="F38" s="385" t="s">
        <v>2513</v>
      </c>
      <c r="G38" s="385" t="s">
        <v>2527</v>
      </c>
      <c r="H38" s="385"/>
      <c r="I38" s="385" t="s">
        <v>1169</v>
      </c>
      <c r="J38" s="403">
        <v>1672974748</v>
      </c>
      <c r="K38" s="385" t="s">
        <v>2513</v>
      </c>
      <c r="L38" s="385" t="s">
        <v>2569</v>
      </c>
      <c r="M38" s="385" t="s">
        <v>2569</v>
      </c>
      <c r="N38" s="385" t="s">
        <v>2779</v>
      </c>
    </row>
    <row r="39" spans="2:14" ht="15" x14ac:dyDescent="0.4">
      <c r="B39" s="409"/>
      <c r="C39" s="385" t="s">
        <v>2689</v>
      </c>
      <c r="D39" s="385" t="s">
        <v>2743</v>
      </c>
      <c r="E39" s="385" t="s">
        <v>2750</v>
      </c>
      <c r="F39" s="385" t="s">
        <v>2513</v>
      </c>
      <c r="G39" s="385" t="s">
        <v>2527</v>
      </c>
      <c r="H39" s="385"/>
      <c r="I39" s="385" t="s">
        <v>1169</v>
      </c>
      <c r="J39" s="403">
        <v>702478983</v>
      </c>
      <c r="K39" s="385" t="s">
        <v>2513</v>
      </c>
      <c r="L39" s="385" t="s">
        <v>2569</v>
      </c>
      <c r="M39" s="385" t="s">
        <v>2569</v>
      </c>
      <c r="N39" s="385" t="s">
        <v>2779</v>
      </c>
    </row>
    <row r="40" spans="2:14" ht="15" x14ac:dyDescent="0.4">
      <c r="B40" s="409"/>
      <c r="C40" s="385" t="s">
        <v>2689</v>
      </c>
      <c r="D40" s="385" t="s">
        <v>2743</v>
      </c>
      <c r="E40" s="385" t="s">
        <v>2772</v>
      </c>
      <c r="F40" s="385" t="s">
        <v>2513</v>
      </c>
      <c r="G40" s="385" t="s">
        <v>2527</v>
      </c>
      <c r="H40" s="385"/>
      <c r="I40" s="385" t="s">
        <v>1169</v>
      </c>
      <c r="J40" s="403">
        <v>18799475</v>
      </c>
      <c r="K40" s="385" t="s">
        <v>2513</v>
      </c>
      <c r="L40" s="385" t="s">
        <v>2569</v>
      </c>
      <c r="M40" s="385" t="s">
        <v>2569</v>
      </c>
      <c r="N40" s="385" t="s">
        <v>2779</v>
      </c>
    </row>
    <row r="41" spans="2:14" ht="15" x14ac:dyDescent="0.4">
      <c r="B41" s="409"/>
      <c r="C41" s="385" t="s">
        <v>2689</v>
      </c>
      <c r="D41" s="385" t="s">
        <v>2743</v>
      </c>
      <c r="E41" s="385" t="s">
        <v>2742</v>
      </c>
      <c r="F41" s="385" t="s">
        <v>2513</v>
      </c>
      <c r="G41" s="385" t="s">
        <v>2527</v>
      </c>
      <c r="H41" s="385"/>
      <c r="I41" s="385" t="s">
        <v>1169</v>
      </c>
      <c r="J41" s="403">
        <v>29542918633</v>
      </c>
      <c r="K41" s="385" t="s">
        <v>2513</v>
      </c>
      <c r="L41" s="385" t="s">
        <v>2569</v>
      </c>
      <c r="M41" s="385" t="s">
        <v>2569</v>
      </c>
      <c r="N41" s="385" t="s">
        <v>2779</v>
      </c>
    </row>
    <row r="42" spans="2:14" ht="15" x14ac:dyDescent="0.4">
      <c r="B42" s="409"/>
      <c r="C42" s="385" t="s">
        <v>2689</v>
      </c>
      <c r="D42" s="385" t="s">
        <v>2741</v>
      </c>
      <c r="E42" s="385" t="s">
        <v>2761</v>
      </c>
      <c r="F42" s="385" t="s">
        <v>2513</v>
      </c>
      <c r="G42" s="385" t="s">
        <v>2527</v>
      </c>
      <c r="H42" s="385"/>
      <c r="I42" s="385" t="s">
        <v>1169</v>
      </c>
      <c r="J42" s="403">
        <v>99941114</v>
      </c>
      <c r="K42" s="385" t="s">
        <v>2513</v>
      </c>
      <c r="L42" s="385" t="s">
        <v>2569</v>
      </c>
      <c r="M42" s="385" t="s">
        <v>2569</v>
      </c>
      <c r="N42" s="385" t="s">
        <v>2779</v>
      </c>
    </row>
    <row r="43" spans="2:14" ht="15" x14ac:dyDescent="0.4">
      <c r="B43" s="409"/>
      <c r="C43" s="385" t="s">
        <v>2689</v>
      </c>
      <c r="D43" s="385" t="s">
        <v>2741</v>
      </c>
      <c r="E43" s="385" t="s">
        <v>2764</v>
      </c>
      <c r="F43" s="385" t="s">
        <v>2513</v>
      </c>
      <c r="G43" s="385" t="s">
        <v>2527</v>
      </c>
      <c r="H43" s="385"/>
      <c r="I43" s="385" t="s">
        <v>1169</v>
      </c>
      <c r="J43" s="403">
        <v>149881327</v>
      </c>
      <c r="K43" s="385" t="s">
        <v>2513</v>
      </c>
      <c r="L43" s="385" t="s">
        <v>2569</v>
      </c>
      <c r="M43" s="385" t="s">
        <v>2569</v>
      </c>
      <c r="N43" s="385" t="s">
        <v>2779</v>
      </c>
    </row>
    <row r="44" spans="2:14" ht="15" x14ac:dyDescent="0.4">
      <c r="B44" s="409"/>
      <c r="C44" s="385" t="s">
        <v>2689</v>
      </c>
      <c r="D44" s="385" t="s">
        <v>2741</v>
      </c>
      <c r="E44" s="385" t="s">
        <v>2756</v>
      </c>
      <c r="F44" s="385" t="s">
        <v>2513</v>
      </c>
      <c r="G44" s="385" t="s">
        <v>2527</v>
      </c>
      <c r="H44" s="385"/>
      <c r="I44" s="385" t="s">
        <v>1169</v>
      </c>
      <c r="J44" s="403">
        <v>7754012</v>
      </c>
      <c r="K44" s="385" t="s">
        <v>2513</v>
      </c>
      <c r="L44" s="385" t="s">
        <v>2569</v>
      </c>
      <c r="M44" s="385" t="s">
        <v>2569</v>
      </c>
      <c r="N44" s="385" t="s">
        <v>2779</v>
      </c>
    </row>
    <row r="45" spans="2:14" ht="15" x14ac:dyDescent="0.4">
      <c r="B45" s="409"/>
      <c r="C45" s="385" t="s">
        <v>2689</v>
      </c>
      <c r="D45" s="385" t="s">
        <v>2774</v>
      </c>
      <c r="E45" s="385" t="s">
        <v>2790</v>
      </c>
      <c r="F45" s="385" t="s">
        <v>1470</v>
      </c>
      <c r="G45" s="385" t="s">
        <v>1470</v>
      </c>
      <c r="H45" s="385" t="s">
        <v>2791</v>
      </c>
      <c r="I45" s="385"/>
      <c r="J45" s="403">
        <v>42015520</v>
      </c>
      <c r="K45" s="385" t="s">
        <v>2513</v>
      </c>
      <c r="L45" s="385" t="s">
        <v>2569</v>
      </c>
      <c r="M45" s="385" t="s">
        <v>2569</v>
      </c>
      <c r="N45" s="385" t="s">
        <v>2779</v>
      </c>
    </row>
    <row r="46" spans="2:14" ht="15" x14ac:dyDescent="0.4">
      <c r="B46" s="409"/>
      <c r="C46" s="385" t="s">
        <v>2689</v>
      </c>
      <c r="D46" s="385" t="s">
        <v>2752</v>
      </c>
      <c r="E46" s="385" t="s">
        <v>2751</v>
      </c>
      <c r="F46" s="385" t="s">
        <v>2513</v>
      </c>
      <c r="G46" s="385" t="s">
        <v>2527</v>
      </c>
      <c r="H46" s="385"/>
      <c r="I46" s="385" t="s">
        <v>1169</v>
      </c>
      <c r="J46" s="403">
        <v>550890756</v>
      </c>
      <c r="K46" s="385" t="s">
        <v>2513</v>
      </c>
      <c r="L46" s="385" t="s">
        <v>2569</v>
      </c>
      <c r="M46" s="385" t="s">
        <v>2569</v>
      </c>
      <c r="N46" s="385" t="s">
        <v>2779</v>
      </c>
    </row>
    <row r="47" spans="2:14" ht="15" customHeight="1" x14ac:dyDescent="0.4">
      <c r="B47" s="409"/>
      <c r="C47" s="385" t="s">
        <v>2753</v>
      </c>
      <c r="D47" s="385" t="s">
        <v>2741</v>
      </c>
      <c r="E47" s="385" t="s">
        <v>2789</v>
      </c>
      <c r="F47" s="385" t="s">
        <v>2513</v>
      </c>
      <c r="G47" s="385" t="s">
        <v>2527</v>
      </c>
      <c r="H47" s="385"/>
      <c r="I47" s="385" t="s">
        <v>1169</v>
      </c>
      <c r="J47" s="403">
        <v>20727792</v>
      </c>
      <c r="K47" s="385" t="s">
        <v>2513</v>
      </c>
      <c r="L47" s="385" t="s">
        <v>2569</v>
      </c>
      <c r="M47" s="385" t="s">
        <v>2569</v>
      </c>
      <c r="N47" s="385" t="s">
        <v>2779</v>
      </c>
    </row>
    <row r="48" spans="2:14" ht="15" x14ac:dyDescent="0.4">
      <c r="B48" s="409"/>
      <c r="C48" s="385" t="s">
        <v>2753</v>
      </c>
      <c r="D48" s="385" t="s">
        <v>2741</v>
      </c>
      <c r="E48" s="385" t="s">
        <v>2765</v>
      </c>
      <c r="F48" s="385" t="s">
        <v>1470</v>
      </c>
      <c r="G48" s="385" t="s">
        <v>1470</v>
      </c>
      <c r="H48" s="385" t="s">
        <v>2716</v>
      </c>
      <c r="I48" s="385"/>
      <c r="J48" s="403">
        <v>154575066</v>
      </c>
      <c r="K48" s="385" t="s">
        <v>2513</v>
      </c>
      <c r="L48" s="385" t="s">
        <v>2569</v>
      </c>
      <c r="M48" s="385" t="s">
        <v>2569</v>
      </c>
      <c r="N48" s="385" t="s">
        <v>2779</v>
      </c>
    </row>
    <row r="49" spans="2:15" ht="14.25" hidden="1" customHeight="1" thickBot="1" x14ac:dyDescent="0.45">
      <c r="B49" s="409"/>
      <c r="C49" s="385" t="s">
        <v>2753</v>
      </c>
      <c r="D49" s="385" t="s">
        <v>2741</v>
      </c>
      <c r="E49" s="385" t="s">
        <v>2768</v>
      </c>
      <c r="F49" s="385" t="s">
        <v>1470</v>
      </c>
      <c r="G49" s="385" t="s">
        <v>1470</v>
      </c>
      <c r="H49" s="385" t="s">
        <v>2792</v>
      </c>
      <c r="I49" s="385"/>
      <c r="J49" s="403">
        <v>211264480</v>
      </c>
      <c r="K49" s="385" t="s">
        <v>2513</v>
      </c>
      <c r="L49" s="385" t="s">
        <v>2569</v>
      </c>
      <c r="M49" s="385" t="s">
        <v>2569</v>
      </c>
      <c r="N49" s="385" t="s">
        <v>2779</v>
      </c>
      <c r="O49" s="244"/>
    </row>
    <row r="50" spans="2:15" ht="17.25" hidden="1" customHeight="1" thickBot="1" x14ac:dyDescent="0.4">
      <c r="B50" s="409"/>
      <c r="C50" s="385" t="s">
        <v>2753</v>
      </c>
      <c r="D50" s="385" t="s">
        <v>2741</v>
      </c>
      <c r="E50" s="385" t="s">
        <v>2746</v>
      </c>
      <c r="F50" s="385" t="s">
        <v>2513</v>
      </c>
      <c r="G50" s="385" t="s">
        <v>2527</v>
      </c>
      <c r="H50" s="385"/>
      <c r="I50" s="385" t="s">
        <v>1169</v>
      </c>
      <c r="J50" s="403">
        <v>142248596</v>
      </c>
      <c r="K50" s="385" t="s">
        <v>2513</v>
      </c>
      <c r="L50" s="385" t="s">
        <v>2569</v>
      </c>
      <c r="M50" s="385" t="s">
        <v>2569</v>
      </c>
      <c r="N50" s="385" t="s">
        <v>2779</v>
      </c>
      <c r="O50" s="245"/>
    </row>
    <row r="51" spans="2:15" ht="13.5" hidden="1" customHeight="1" thickBot="1" x14ac:dyDescent="0.4">
      <c r="B51" s="409"/>
      <c r="C51" s="385" t="s">
        <v>2753</v>
      </c>
      <c r="D51" s="385" t="s">
        <v>2743</v>
      </c>
      <c r="E51" s="385" t="s">
        <v>2750</v>
      </c>
      <c r="F51" s="385" t="s">
        <v>2513</v>
      </c>
      <c r="G51" s="385" t="s">
        <v>2527</v>
      </c>
      <c r="H51" s="385"/>
      <c r="I51" s="385" t="s">
        <v>1169</v>
      </c>
      <c r="J51" s="403">
        <v>509830812</v>
      </c>
      <c r="K51" s="385" t="s">
        <v>2513</v>
      </c>
      <c r="L51" s="385" t="s">
        <v>2569</v>
      </c>
      <c r="M51" s="385" t="s">
        <v>2569</v>
      </c>
      <c r="N51" s="385" t="s">
        <v>2779</v>
      </c>
      <c r="O51" s="246"/>
    </row>
    <row r="52" spans="2:15" ht="17.25" hidden="1" customHeight="1" x14ac:dyDescent="0.4">
      <c r="B52" s="409"/>
      <c r="C52" s="385" t="s">
        <v>2753</v>
      </c>
      <c r="D52" s="385" t="s">
        <v>2743</v>
      </c>
      <c r="E52" s="385" t="s">
        <v>2772</v>
      </c>
      <c r="F52" s="385" t="s">
        <v>2513</v>
      </c>
      <c r="G52" s="385" t="s">
        <v>2527</v>
      </c>
      <c r="H52" s="385"/>
      <c r="I52" s="385" t="s">
        <v>1169</v>
      </c>
      <c r="J52" s="403">
        <v>1000000</v>
      </c>
      <c r="K52" s="385" t="s">
        <v>2513</v>
      </c>
      <c r="L52" s="385" t="s">
        <v>2569</v>
      </c>
      <c r="M52" s="385" t="s">
        <v>2569</v>
      </c>
      <c r="N52" s="385" t="s">
        <v>2779</v>
      </c>
      <c r="O52" s="247"/>
    </row>
    <row r="53" spans="2:15" ht="15" x14ac:dyDescent="0.4">
      <c r="B53" s="409"/>
      <c r="C53" s="385" t="s">
        <v>2753</v>
      </c>
      <c r="D53" s="385" t="s">
        <v>2741</v>
      </c>
      <c r="E53" s="385" t="s">
        <v>2761</v>
      </c>
      <c r="F53" s="385" t="s">
        <v>2513</v>
      </c>
      <c r="G53" s="385" t="s">
        <v>2527</v>
      </c>
      <c r="H53" s="385"/>
      <c r="I53" s="385" t="s">
        <v>1169</v>
      </c>
      <c r="J53" s="403">
        <v>40840047</v>
      </c>
      <c r="K53" s="385" t="s">
        <v>2513</v>
      </c>
      <c r="L53" s="385" t="s">
        <v>2569</v>
      </c>
      <c r="M53" s="385" t="s">
        <v>2569</v>
      </c>
      <c r="N53" s="385" t="s">
        <v>2779</v>
      </c>
    </row>
    <row r="54" spans="2:15" ht="15" x14ac:dyDescent="0.4">
      <c r="B54" s="409"/>
      <c r="C54" s="385" t="s">
        <v>2753</v>
      </c>
      <c r="D54" s="385" t="s">
        <v>2741</v>
      </c>
      <c r="E54" s="385" t="s">
        <v>2764</v>
      </c>
      <c r="F54" s="385" t="s">
        <v>2513</v>
      </c>
      <c r="G54" s="385" t="s">
        <v>2527</v>
      </c>
      <c r="H54" s="385"/>
      <c r="I54" s="385" t="s">
        <v>1169</v>
      </c>
      <c r="J54" s="403">
        <v>79365648</v>
      </c>
      <c r="K54" s="385" t="s">
        <v>2513</v>
      </c>
      <c r="L54" s="385" t="s">
        <v>2569</v>
      </c>
      <c r="M54" s="385" t="s">
        <v>2569</v>
      </c>
      <c r="N54" s="385" t="s">
        <v>2779</v>
      </c>
    </row>
    <row r="55" spans="2:15" ht="15" x14ac:dyDescent="0.4">
      <c r="B55" s="409"/>
      <c r="C55" s="385" t="s">
        <v>2753</v>
      </c>
      <c r="D55" s="385" t="s">
        <v>2741</v>
      </c>
      <c r="E55" s="385" t="s">
        <v>2756</v>
      </c>
      <c r="F55" s="385" t="s">
        <v>2513</v>
      </c>
      <c r="G55" s="385" t="s">
        <v>2527</v>
      </c>
      <c r="H55" s="385"/>
      <c r="I55" s="385" t="s">
        <v>1169</v>
      </c>
      <c r="J55" s="403">
        <v>32059818</v>
      </c>
      <c r="K55" s="385" t="s">
        <v>2513</v>
      </c>
      <c r="L55" s="385" t="s">
        <v>2569</v>
      </c>
      <c r="M55" s="385" t="s">
        <v>2569</v>
      </c>
      <c r="N55" s="385" t="s">
        <v>2779</v>
      </c>
    </row>
    <row r="56" spans="2:15" ht="15" x14ac:dyDescent="0.4">
      <c r="B56" s="409"/>
      <c r="C56" s="385" t="s">
        <v>2753</v>
      </c>
      <c r="D56" s="385" t="s">
        <v>2752</v>
      </c>
      <c r="E56" s="385" t="s">
        <v>2751</v>
      </c>
      <c r="F56" s="385" t="s">
        <v>2513</v>
      </c>
      <c r="G56" s="385" t="s">
        <v>2527</v>
      </c>
      <c r="H56" s="385"/>
      <c r="I56" s="385" t="s">
        <v>1169</v>
      </c>
      <c r="J56" s="403">
        <v>593532782</v>
      </c>
      <c r="K56" s="385" t="s">
        <v>2513</v>
      </c>
      <c r="L56" s="385" t="s">
        <v>2569</v>
      </c>
      <c r="M56" s="385" t="s">
        <v>2569</v>
      </c>
      <c r="N56" s="385" t="s">
        <v>2779</v>
      </c>
    </row>
    <row r="57" spans="2:15" ht="15" x14ac:dyDescent="0.4">
      <c r="B57" s="409"/>
      <c r="C57" s="385" t="s">
        <v>2753</v>
      </c>
      <c r="D57" s="385" t="s">
        <v>2767</v>
      </c>
      <c r="E57" s="385" t="s">
        <v>2793</v>
      </c>
      <c r="F57" s="385" t="s">
        <v>2513</v>
      </c>
      <c r="G57" s="385" t="s">
        <v>2527</v>
      </c>
      <c r="H57" s="385"/>
      <c r="I57" s="385" t="s">
        <v>1169</v>
      </c>
      <c r="J57" s="403">
        <v>376328160</v>
      </c>
      <c r="K57" s="385" t="s">
        <v>2513</v>
      </c>
      <c r="L57" s="385" t="s">
        <v>2569</v>
      </c>
      <c r="M57" s="385" t="s">
        <v>2569</v>
      </c>
      <c r="N57" s="385" t="s">
        <v>2779</v>
      </c>
    </row>
    <row r="58" spans="2:15" ht="15" x14ac:dyDescent="0.4">
      <c r="B58" s="409"/>
      <c r="C58" s="385" t="s">
        <v>2737</v>
      </c>
      <c r="D58" s="385" t="s">
        <v>2741</v>
      </c>
      <c r="E58" s="385" t="s">
        <v>2764</v>
      </c>
      <c r="F58" s="385" t="s">
        <v>2513</v>
      </c>
      <c r="G58" s="385" t="s">
        <v>2527</v>
      </c>
      <c r="H58" s="385"/>
      <c r="I58" s="385" t="s">
        <v>1169</v>
      </c>
      <c r="J58" s="403">
        <v>74592</v>
      </c>
      <c r="K58" s="385" t="s">
        <v>2513</v>
      </c>
      <c r="L58" s="385" t="s">
        <v>2569</v>
      </c>
      <c r="M58" s="385" t="s">
        <v>2569</v>
      </c>
      <c r="N58" s="385" t="s">
        <v>2779</v>
      </c>
    </row>
    <row r="59" spans="2:15" ht="15" x14ac:dyDescent="0.4">
      <c r="B59" s="409"/>
      <c r="C59" s="385" t="s">
        <v>2737</v>
      </c>
      <c r="D59" s="385" t="s">
        <v>2741</v>
      </c>
      <c r="E59" s="385" t="s">
        <v>2761</v>
      </c>
      <c r="F59" s="385" t="s">
        <v>2513</v>
      </c>
      <c r="G59" s="385" t="s">
        <v>2527</v>
      </c>
      <c r="H59" s="385"/>
      <c r="I59" s="385" t="s">
        <v>1169</v>
      </c>
      <c r="J59" s="403">
        <v>58608</v>
      </c>
      <c r="K59" s="385" t="s">
        <v>2513</v>
      </c>
      <c r="L59" s="385" t="s">
        <v>2569</v>
      </c>
      <c r="M59" s="385" t="s">
        <v>2569</v>
      </c>
      <c r="N59" s="385" t="s">
        <v>2779</v>
      </c>
    </row>
    <row r="60" spans="2:15" ht="15" x14ac:dyDescent="0.4">
      <c r="B60" s="409"/>
      <c r="C60" s="385" t="s">
        <v>2737</v>
      </c>
      <c r="D60" s="385" t="s">
        <v>2780</v>
      </c>
      <c r="E60" s="385" t="s">
        <v>2759</v>
      </c>
      <c r="F60" s="385" t="s">
        <v>1470</v>
      </c>
      <c r="G60" s="385" t="s">
        <v>2513</v>
      </c>
      <c r="H60" s="385"/>
      <c r="I60" s="385" t="s">
        <v>1169</v>
      </c>
      <c r="J60" s="403">
        <v>1057157491</v>
      </c>
      <c r="K60" s="385" t="s">
        <v>2513</v>
      </c>
      <c r="L60" s="385" t="s">
        <v>2569</v>
      </c>
      <c r="M60" s="385" t="s">
        <v>2569</v>
      </c>
      <c r="N60" s="385" t="s">
        <v>2779</v>
      </c>
    </row>
    <row r="61" spans="2:15" ht="15" x14ac:dyDescent="0.4">
      <c r="B61" s="409"/>
      <c r="C61" s="385" t="s">
        <v>2753</v>
      </c>
      <c r="D61" s="385" t="s">
        <v>2741</v>
      </c>
      <c r="E61" s="385" t="s">
        <v>2768</v>
      </c>
      <c r="F61" s="385" t="s">
        <v>1470</v>
      </c>
      <c r="G61" s="385" t="s">
        <v>1470</v>
      </c>
      <c r="H61" s="385" t="s">
        <v>2792</v>
      </c>
      <c r="I61" s="385"/>
      <c r="J61" s="403">
        <v>44266013</v>
      </c>
      <c r="K61" s="385" t="s">
        <v>2513</v>
      </c>
      <c r="L61" s="385" t="s">
        <v>2569</v>
      </c>
      <c r="M61" s="385" t="s">
        <v>2569</v>
      </c>
      <c r="N61" s="385" t="s">
        <v>2779</v>
      </c>
    </row>
    <row r="62" spans="2:15" ht="15" x14ac:dyDescent="0.4">
      <c r="B62" s="409"/>
      <c r="C62" s="385" t="s">
        <v>2753</v>
      </c>
      <c r="D62" s="385" t="s">
        <v>2755</v>
      </c>
      <c r="E62" s="385" t="s">
        <v>2754</v>
      </c>
      <c r="F62" s="385" t="s">
        <v>2513</v>
      </c>
      <c r="G62" s="385" t="s">
        <v>2513</v>
      </c>
      <c r="H62" s="385"/>
      <c r="I62" s="385" t="s">
        <v>1169</v>
      </c>
      <c r="J62" s="403">
        <v>2475548455</v>
      </c>
      <c r="K62" s="385" t="s">
        <v>2513</v>
      </c>
      <c r="L62" s="385" t="s">
        <v>2569</v>
      </c>
      <c r="M62" s="385" t="s">
        <v>2569</v>
      </c>
      <c r="N62" s="385" t="s">
        <v>2779</v>
      </c>
    </row>
    <row r="63" spans="2:15" ht="15" x14ac:dyDescent="0.4">
      <c r="B63" s="409"/>
      <c r="C63" s="385" t="s">
        <v>2689</v>
      </c>
      <c r="D63" s="385" t="s">
        <v>2770</v>
      </c>
      <c r="E63" s="385" t="s">
        <v>2775</v>
      </c>
      <c r="F63" s="385" t="s">
        <v>2513</v>
      </c>
      <c r="G63" s="385" t="s">
        <v>2527</v>
      </c>
      <c r="H63" s="385"/>
      <c r="I63" s="385" t="s">
        <v>1169</v>
      </c>
      <c r="J63" s="403">
        <v>14560000</v>
      </c>
      <c r="K63" s="385" t="s">
        <v>2513</v>
      </c>
      <c r="L63" s="385" t="s">
        <v>2569</v>
      </c>
      <c r="M63" s="385" t="s">
        <v>2569</v>
      </c>
      <c r="N63" s="385" t="s">
        <v>2779</v>
      </c>
    </row>
    <row r="64" spans="2:15" ht="15" x14ac:dyDescent="0.4">
      <c r="B64" s="409"/>
      <c r="C64" s="385" t="s">
        <v>2737</v>
      </c>
      <c r="D64" s="385" t="s">
        <v>2770</v>
      </c>
      <c r="E64" s="385" t="s">
        <v>2769</v>
      </c>
      <c r="F64" s="385" t="s">
        <v>2513</v>
      </c>
      <c r="G64" s="385" t="s">
        <v>2527</v>
      </c>
      <c r="H64" s="385"/>
      <c r="I64" s="385" t="s">
        <v>1169</v>
      </c>
      <c r="J64" s="403">
        <v>180028093</v>
      </c>
      <c r="K64" s="385" t="s">
        <v>2513</v>
      </c>
      <c r="L64" s="385" t="s">
        <v>2569</v>
      </c>
      <c r="M64" s="385" t="s">
        <v>2569</v>
      </c>
      <c r="N64" s="385" t="s">
        <v>2779</v>
      </c>
    </row>
    <row r="65" spans="2:14" ht="15" x14ac:dyDescent="0.4">
      <c r="B65" s="409"/>
      <c r="C65" s="385" t="s">
        <v>2753</v>
      </c>
      <c r="D65" s="385" t="s">
        <v>2770</v>
      </c>
      <c r="E65" s="385" t="s">
        <v>2769</v>
      </c>
      <c r="F65" s="385" t="s">
        <v>2513</v>
      </c>
      <c r="G65" s="385" t="s">
        <v>2527</v>
      </c>
      <c r="H65" s="385"/>
      <c r="I65" s="385" t="s">
        <v>1169</v>
      </c>
      <c r="J65" s="403">
        <v>11119360</v>
      </c>
      <c r="K65" s="385" t="s">
        <v>2513</v>
      </c>
      <c r="L65" s="385" t="s">
        <v>2569</v>
      </c>
      <c r="M65" s="385" t="s">
        <v>2569</v>
      </c>
      <c r="N65" s="385" t="s">
        <v>2779</v>
      </c>
    </row>
    <row r="66" spans="2:14" ht="15" x14ac:dyDescent="0.4">
      <c r="B66" s="409"/>
      <c r="C66" s="385" t="s">
        <v>2737</v>
      </c>
      <c r="D66" s="385" t="s">
        <v>2780</v>
      </c>
      <c r="E66" s="385" t="s">
        <v>2794</v>
      </c>
      <c r="F66" s="385" t="s">
        <v>1470</v>
      </c>
      <c r="G66" s="385" t="s">
        <v>1470</v>
      </c>
      <c r="H66" s="385" t="s">
        <v>2725</v>
      </c>
      <c r="I66" s="385"/>
      <c r="J66" s="403">
        <v>159134500000.00012</v>
      </c>
      <c r="K66" s="385" t="s">
        <v>1470</v>
      </c>
      <c r="L66" s="385">
        <v>4127431</v>
      </c>
      <c r="M66" s="385" t="s">
        <v>2558</v>
      </c>
      <c r="N66" s="385" t="s">
        <v>2779</v>
      </c>
    </row>
    <row r="67" spans="2:14" ht="15" x14ac:dyDescent="0.4">
      <c r="B67" s="409"/>
      <c r="C67" s="385" t="s">
        <v>2737</v>
      </c>
      <c r="D67" s="385" t="s">
        <v>2780</v>
      </c>
      <c r="E67" s="385" t="s">
        <v>2794</v>
      </c>
      <c r="F67" s="385" t="s">
        <v>1470</v>
      </c>
      <c r="G67" s="385" t="s">
        <v>1470</v>
      </c>
      <c r="H67" s="385" t="s">
        <v>2717</v>
      </c>
      <c r="I67" s="385"/>
      <c r="J67" s="403">
        <v>326710000000</v>
      </c>
      <c r="K67" s="385" t="s">
        <v>1470</v>
      </c>
      <c r="L67" s="385">
        <v>8326849</v>
      </c>
      <c r="M67" s="385" t="s">
        <v>2558</v>
      </c>
      <c r="N67" s="385" t="s">
        <v>2779</v>
      </c>
    </row>
    <row r="68" spans="2:14" ht="15" x14ac:dyDescent="0.4">
      <c r="B68" s="409"/>
      <c r="C68" s="385" t="s">
        <v>2737</v>
      </c>
      <c r="D68" s="385" t="s">
        <v>2780</v>
      </c>
      <c r="E68" s="385" t="s">
        <v>2794</v>
      </c>
      <c r="F68" s="385" t="s">
        <v>1470</v>
      </c>
      <c r="G68" s="385" t="s">
        <v>1470</v>
      </c>
      <c r="H68" s="385" t="s">
        <v>2795</v>
      </c>
      <c r="I68" s="385"/>
      <c r="J68" s="403">
        <v>10980000000</v>
      </c>
      <c r="K68" s="385" t="s">
        <v>1470</v>
      </c>
      <c r="L68" s="385">
        <v>279824</v>
      </c>
      <c r="M68" s="385" t="s">
        <v>2558</v>
      </c>
      <c r="N68" s="385" t="s">
        <v>2779</v>
      </c>
    </row>
    <row r="69" spans="2:14" ht="15" x14ac:dyDescent="0.4">
      <c r="B69" s="409"/>
      <c r="C69" s="385" t="s">
        <v>2737</v>
      </c>
      <c r="D69" s="385" t="s">
        <v>2780</v>
      </c>
      <c r="E69" s="385" t="s">
        <v>2794</v>
      </c>
      <c r="F69" s="385" t="s">
        <v>1470</v>
      </c>
      <c r="G69" s="385" t="s">
        <v>1470</v>
      </c>
      <c r="H69" s="385" t="s">
        <v>2795</v>
      </c>
      <c r="I69" s="385"/>
      <c r="J69" s="403">
        <v>6650000000</v>
      </c>
      <c r="K69" s="385" t="s">
        <v>1470</v>
      </c>
      <c r="L69" s="385">
        <v>169254</v>
      </c>
      <c r="M69" s="385" t="s">
        <v>2558</v>
      </c>
      <c r="N69" s="385" t="s">
        <v>2779</v>
      </c>
    </row>
    <row r="70" spans="2:14" ht="15" x14ac:dyDescent="0.4">
      <c r="B70" s="409"/>
      <c r="C70" s="385" t="s">
        <v>2737</v>
      </c>
      <c r="D70" s="385" t="s">
        <v>2780</v>
      </c>
      <c r="E70" s="385" t="s">
        <v>2794</v>
      </c>
      <c r="F70" s="385" t="s">
        <v>1470</v>
      </c>
      <c r="G70" s="385" t="s">
        <v>1470</v>
      </c>
      <c r="H70" s="385" t="s">
        <v>2796</v>
      </c>
      <c r="I70" s="385"/>
      <c r="J70" s="403">
        <v>56101450962.999878</v>
      </c>
      <c r="K70" s="385" t="s">
        <v>1470</v>
      </c>
      <c r="L70" s="385">
        <v>1432865</v>
      </c>
      <c r="M70" s="385" t="s">
        <v>2558</v>
      </c>
      <c r="N70" s="385" t="s">
        <v>2779</v>
      </c>
    </row>
    <row r="71" spans="2:14" ht="15" x14ac:dyDescent="0.4">
      <c r="B71" s="409"/>
      <c r="C71" s="385" t="s">
        <v>2737</v>
      </c>
      <c r="D71" s="385" t="s">
        <v>2780</v>
      </c>
      <c r="E71" s="385" t="s">
        <v>2794</v>
      </c>
      <c r="F71" s="385" t="s">
        <v>1470</v>
      </c>
      <c r="G71" s="385" t="s">
        <v>1470</v>
      </c>
      <c r="H71" s="385" t="s">
        <v>2781</v>
      </c>
      <c r="I71" s="385"/>
      <c r="J71" s="403">
        <v>7470000000</v>
      </c>
      <c r="K71" s="385" t="s">
        <v>1470</v>
      </c>
      <c r="L71" s="385">
        <v>190409</v>
      </c>
      <c r="M71" s="385" t="s">
        <v>2558</v>
      </c>
      <c r="N71" s="385" t="s">
        <v>2779</v>
      </c>
    </row>
    <row r="72" spans="2:14" ht="15" x14ac:dyDescent="0.4">
      <c r="B72" s="409"/>
      <c r="C72" s="385" t="s">
        <v>2737</v>
      </c>
      <c r="D72" s="385" t="s">
        <v>2780</v>
      </c>
      <c r="E72" s="385" t="s">
        <v>2794</v>
      </c>
      <c r="F72" s="385" t="s">
        <v>1470</v>
      </c>
      <c r="G72" s="385" t="s">
        <v>1470</v>
      </c>
      <c r="H72" s="385" t="s">
        <v>2720</v>
      </c>
      <c r="I72" s="385"/>
      <c r="J72" s="403">
        <v>16300000000</v>
      </c>
      <c r="K72" s="385" t="s">
        <v>1470</v>
      </c>
      <c r="L72" s="385">
        <v>321665</v>
      </c>
      <c r="M72" s="385" t="s">
        <v>2558</v>
      </c>
      <c r="N72" s="385" t="s">
        <v>2779</v>
      </c>
    </row>
    <row r="73" spans="2:14" ht="15" x14ac:dyDescent="0.4">
      <c r="B73" s="409"/>
      <c r="C73" s="385" t="s">
        <v>2737</v>
      </c>
      <c r="D73" s="385" t="s">
        <v>2780</v>
      </c>
      <c r="E73" s="385" t="s">
        <v>2797</v>
      </c>
      <c r="F73" s="385" t="s">
        <v>1470</v>
      </c>
      <c r="G73" s="385" t="s">
        <v>1470</v>
      </c>
      <c r="H73" s="385" t="s">
        <v>2798</v>
      </c>
      <c r="I73" s="385"/>
      <c r="J73" s="403">
        <v>23590000000</v>
      </c>
      <c r="K73" s="385" t="s">
        <v>1470</v>
      </c>
      <c r="L73" s="385">
        <v>15096508</v>
      </c>
      <c r="M73" s="385" t="s">
        <v>2799</v>
      </c>
      <c r="N73" s="385" t="s">
        <v>2779</v>
      </c>
    </row>
    <row r="74" spans="2:14" ht="15" x14ac:dyDescent="0.4">
      <c r="B74" s="409"/>
      <c r="C74" s="385" t="s">
        <v>2737</v>
      </c>
      <c r="D74" s="385" t="s">
        <v>2780</v>
      </c>
      <c r="E74" s="385" t="s">
        <v>2800</v>
      </c>
      <c r="F74" s="385" t="s">
        <v>1470</v>
      </c>
      <c r="G74" s="385" t="s">
        <v>1470</v>
      </c>
      <c r="H74" s="385" t="s">
        <v>2801</v>
      </c>
      <c r="I74" s="385"/>
      <c r="J74" s="403">
        <v>10200000000</v>
      </c>
      <c r="K74" s="385" t="s">
        <v>1470</v>
      </c>
      <c r="L74" s="385">
        <v>248697</v>
      </c>
      <c r="M74" s="385" t="s">
        <v>2558</v>
      </c>
      <c r="N74" s="385" t="s">
        <v>2779</v>
      </c>
    </row>
    <row r="75" spans="2:14" ht="15" x14ac:dyDescent="0.4">
      <c r="B75" s="409"/>
      <c r="C75" s="385" t="s">
        <v>2737</v>
      </c>
      <c r="D75" s="385" t="s">
        <v>2780</v>
      </c>
      <c r="E75" s="385" t="s">
        <v>2794</v>
      </c>
      <c r="F75" s="385" t="s">
        <v>1470</v>
      </c>
      <c r="G75" s="385" t="s">
        <v>1470</v>
      </c>
      <c r="H75" s="385" t="s">
        <v>2716</v>
      </c>
      <c r="I75" s="385"/>
      <c r="J75" s="403">
        <v>70000000</v>
      </c>
      <c r="K75" s="385" t="s">
        <v>1470</v>
      </c>
      <c r="L75" s="385">
        <v>1652</v>
      </c>
      <c r="M75" s="385" t="s">
        <v>2558</v>
      </c>
      <c r="N75" s="385" t="s">
        <v>2779</v>
      </c>
    </row>
    <row r="76" spans="2:14" ht="15" x14ac:dyDescent="0.4">
      <c r="B76" s="409"/>
      <c r="C76" s="385" t="s">
        <v>2737</v>
      </c>
      <c r="D76" s="385" t="s">
        <v>2780</v>
      </c>
      <c r="E76" s="385" t="s">
        <v>2797</v>
      </c>
      <c r="F76" s="385" t="s">
        <v>1470</v>
      </c>
      <c r="G76" s="385" t="s">
        <v>1470</v>
      </c>
      <c r="H76" s="385" t="s">
        <v>2798</v>
      </c>
      <c r="I76" s="385"/>
      <c r="J76" s="403">
        <v>2120000000</v>
      </c>
      <c r="K76" s="385" t="s">
        <v>1470</v>
      </c>
      <c r="L76" s="385">
        <v>4372</v>
      </c>
      <c r="M76" s="385" t="s">
        <v>2802</v>
      </c>
      <c r="N76" s="385" t="s">
        <v>2779</v>
      </c>
    </row>
    <row r="77" spans="2:14" ht="15" x14ac:dyDescent="0.4">
      <c r="B77" s="409"/>
      <c r="C77" s="385" t="s">
        <v>2737</v>
      </c>
      <c r="D77" s="385" t="s">
        <v>2787</v>
      </c>
      <c r="E77" s="385" t="s">
        <v>2794</v>
      </c>
      <c r="F77" s="385" t="s">
        <v>1470</v>
      </c>
      <c r="G77" s="385" t="s">
        <v>1470</v>
      </c>
      <c r="H77" s="385" t="s">
        <v>2781</v>
      </c>
      <c r="I77" s="385"/>
      <c r="J77" s="403">
        <v>1494500000</v>
      </c>
      <c r="K77" s="385" t="s">
        <v>1470</v>
      </c>
      <c r="L77" s="385">
        <v>38082</v>
      </c>
      <c r="M77" s="385" t="s">
        <v>2558</v>
      </c>
      <c r="N77" s="385" t="s">
        <v>2779</v>
      </c>
    </row>
    <row r="78" spans="2:14" ht="15.5" thickBot="1" x14ac:dyDescent="0.45">
      <c r="B78" s="409"/>
      <c r="C78" s="385" t="s">
        <v>2737</v>
      </c>
      <c r="D78" s="385" t="s">
        <v>2787</v>
      </c>
      <c r="E78" s="385" t="s">
        <v>2794</v>
      </c>
      <c r="F78" s="385" t="s">
        <v>1470</v>
      </c>
      <c r="G78" s="385" t="s">
        <v>1470</v>
      </c>
      <c r="H78" s="385" t="s">
        <v>2720</v>
      </c>
      <c r="I78" s="385"/>
      <c r="J78" s="403">
        <v>5670000000</v>
      </c>
      <c r="K78" s="385" t="s">
        <v>1470</v>
      </c>
      <c r="L78" s="385">
        <v>138316</v>
      </c>
      <c r="M78" s="385" t="s">
        <v>2558</v>
      </c>
      <c r="N78" s="385" t="s">
        <v>2779</v>
      </c>
    </row>
    <row r="79" spans="2:14" ht="16.5" thickBot="1" x14ac:dyDescent="0.45">
      <c r="B79" s="409"/>
      <c r="C79" s="385"/>
      <c r="D79" s="385"/>
      <c r="E79" s="385"/>
      <c r="F79" s="385"/>
      <c r="G79" s="411"/>
      <c r="H79" s="405" t="s">
        <v>2777</v>
      </c>
      <c r="I79" s="414"/>
      <c r="J79" s="406">
        <f>SUBTOTAL(109,[3]!Table10[Valeur des revenus])</f>
        <v>763945378001.82996</v>
      </c>
      <c r="K79" s="415"/>
      <c r="L79" s="415"/>
      <c r="M79" s="385"/>
      <c r="N79" s="385"/>
    </row>
    <row r="80" spans="2:14" ht="15.5" thickBot="1" x14ac:dyDescent="0.45">
      <c r="B80" s="409"/>
      <c r="C80" s="385"/>
      <c r="D80" s="385"/>
      <c r="E80" s="385"/>
      <c r="F80" s="385"/>
      <c r="G80" s="411"/>
      <c r="H80" s="407"/>
      <c r="I80" s="416"/>
      <c r="J80" s="417"/>
      <c r="K80" s="418"/>
      <c r="L80" s="385"/>
      <c r="M80" s="385"/>
      <c r="N80" s="385"/>
    </row>
    <row r="81" spans="2:14" ht="16.5" thickBot="1" x14ac:dyDescent="0.45">
      <c r="B81" s="409"/>
      <c r="C81" s="385"/>
      <c r="D81" s="385"/>
      <c r="E81" s="385"/>
      <c r="F81" s="385"/>
      <c r="G81" s="411"/>
      <c r="H81" s="405" t="s">
        <v>2514</v>
      </c>
      <c r="I81" s="414"/>
      <c r="J81" s="406">
        <f>J79/'[3]À propos de'!$E$45</f>
        <v>1369404751.2274752</v>
      </c>
      <c r="K81" s="385"/>
      <c r="L81" s="385"/>
      <c r="M81" s="385"/>
      <c r="N81" s="385"/>
    </row>
    <row r="82" spans="2:14" ht="15" x14ac:dyDescent="0.4">
      <c r="B82" s="409"/>
      <c r="C82" s="385"/>
      <c r="D82" s="385"/>
      <c r="E82" s="385"/>
      <c r="F82" s="385"/>
      <c r="G82" s="385"/>
      <c r="H82" s="385"/>
      <c r="I82" s="385"/>
      <c r="J82" s="385"/>
      <c r="K82" s="385"/>
      <c r="L82" s="385"/>
      <c r="M82" s="385"/>
      <c r="N82" s="385"/>
    </row>
    <row r="83" spans="2:14" ht="16" x14ac:dyDescent="0.4">
      <c r="G83" s="223"/>
      <c r="I83" s="275"/>
      <c r="J83" s="275"/>
      <c r="K83" s="276"/>
    </row>
    <row r="84" spans="2:14" x14ac:dyDescent="0.35">
      <c r="C84" s="207" t="s">
        <v>1462</v>
      </c>
    </row>
    <row r="85" spans="2:14" ht="22.5" x14ac:dyDescent="0.35">
      <c r="C85" s="227" t="s">
        <v>2335</v>
      </c>
      <c r="D85" s="218"/>
      <c r="E85" s="218"/>
      <c r="F85" s="218"/>
      <c r="G85" s="218"/>
      <c r="H85" s="218"/>
      <c r="I85" s="218"/>
      <c r="J85" s="218"/>
      <c r="K85" s="218"/>
    </row>
    <row r="86" spans="2:14" x14ac:dyDescent="0.35">
      <c r="C86" s="228" t="s">
        <v>2353</v>
      </c>
      <c r="D86" s="229"/>
      <c r="E86" s="229"/>
      <c r="F86" s="229"/>
      <c r="G86" s="230"/>
      <c r="H86" s="229"/>
      <c r="I86" s="229"/>
      <c r="J86" s="229"/>
      <c r="K86" s="229"/>
    </row>
    <row r="87" spans="2:14" x14ac:dyDescent="0.35">
      <c r="C87" s="228"/>
      <c r="D87" s="229"/>
      <c r="E87" s="229"/>
      <c r="F87" s="229"/>
      <c r="G87" s="230"/>
      <c r="H87" s="229"/>
      <c r="I87" s="229"/>
      <c r="J87" s="229"/>
      <c r="K87" s="229"/>
    </row>
    <row r="88" spans="2:14" x14ac:dyDescent="0.35">
      <c r="C88" s="228" t="s">
        <v>2354</v>
      </c>
      <c r="D88" s="338" t="s">
        <v>2343</v>
      </c>
      <c r="E88" s="338"/>
      <c r="F88" s="338"/>
      <c r="G88" s="338"/>
      <c r="H88" s="338"/>
      <c r="I88" s="338"/>
      <c r="J88" s="338"/>
      <c r="K88" s="338"/>
    </row>
    <row r="89" spans="2:14" x14ac:dyDescent="0.35">
      <c r="C89" s="228" t="s">
        <v>2354</v>
      </c>
      <c r="D89" s="338" t="s">
        <v>2343</v>
      </c>
      <c r="E89" s="338"/>
      <c r="F89" s="338"/>
      <c r="G89" s="338"/>
      <c r="H89" s="338"/>
      <c r="I89" s="338"/>
      <c r="J89" s="338"/>
      <c r="K89" s="338"/>
    </row>
    <row r="90" spans="2:14" x14ac:dyDescent="0.35">
      <c r="C90" s="228" t="s">
        <v>2354</v>
      </c>
      <c r="D90" s="338" t="s">
        <v>2343</v>
      </c>
      <c r="E90" s="338"/>
      <c r="F90" s="338"/>
      <c r="G90" s="338"/>
      <c r="H90" s="338"/>
      <c r="I90" s="338"/>
      <c r="J90" s="338"/>
      <c r="K90" s="338"/>
    </row>
    <row r="91" spans="2:14" x14ac:dyDescent="0.35">
      <c r="C91" s="228" t="s">
        <v>2354</v>
      </c>
      <c r="D91" s="338" t="s">
        <v>2343</v>
      </c>
      <c r="E91" s="338"/>
      <c r="F91" s="338"/>
      <c r="G91" s="338"/>
      <c r="H91" s="338"/>
      <c r="I91" s="338"/>
      <c r="J91" s="338"/>
      <c r="K91" s="338"/>
    </row>
    <row r="92" spans="2:14" x14ac:dyDescent="0.35">
      <c r="C92" s="228" t="s">
        <v>2354</v>
      </c>
      <c r="D92" s="229" t="s">
        <v>2070</v>
      </c>
      <c r="E92" s="229"/>
      <c r="F92" s="229"/>
      <c r="G92" s="230"/>
      <c r="H92" s="229"/>
      <c r="I92" s="229"/>
      <c r="J92" s="229"/>
      <c r="K92" s="229"/>
    </row>
    <row r="93" spans="2:14" x14ac:dyDescent="0.35">
      <c r="C93" s="228"/>
      <c r="D93" s="229"/>
      <c r="E93" s="229"/>
      <c r="F93" s="229"/>
      <c r="G93" s="230"/>
      <c r="H93" s="229"/>
      <c r="I93" s="229"/>
      <c r="J93" s="229"/>
      <c r="K93" s="229"/>
    </row>
    <row r="94" spans="2:14" ht="16.5" thickBot="1" x14ac:dyDescent="0.4">
      <c r="C94" s="62"/>
      <c r="D94" s="62"/>
      <c r="E94" s="62"/>
      <c r="F94" s="62"/>
      <c r="G94" s="62"/>
      <c r="H94" s="62"/>
      <c r="I94" s="62"/>
      <c r="J94" s="62"/>
      <c r="K94" s="62"/>
    </row>
    <row r="96" spans="2:14" ht="16.5" thickBot="1" x14ac:dyDescent="0.45">
      <c r="C96" s="319" t="s">
        <v>2158</v>
      </c>
      <c r="D96" s="319"/>
      <c r="E96" s="319"/>
      <c r="F96" s="319"/>
      <c r="G96" s="319"/>
      <c r="H96" s="319"/>
      <c r="I96" s="319"/>
      <c r="J96" s="319"/>
      <c r="K96" s="319"/>
      <c r="L96" s="244"/>
      <c r="M96" s="244"/>
      <c r="N96" s="244"/>
    </row>
    <row r="97" spans="3:14" ht="16.5" thickBot="1" x14ac:dyDescent="0.45">
      <c r="C97" s="304" t="s">
        <v>2159</v>
      </c>
      <c r="D97" s="304"/>
      <c r="E97" s="304"/>
      <c r="F97" s="304"/>
      <c r="G97" s="304"/>
      <c r="H97" s="304"/>
      <c r="I97" s="304"/>
      <c r="J97" s="304"/>
      <c r="K97" s="304"/>
      <c r="L97" s="245"/>
      <c r="M97" s="245"/>
      <c r="N97" s="245"/>
    </row>
    <row r="98" spans="3:14" ht="16.5" thickBot="1" x14ac:dyDescent="0.45">
      <c r="C98" s="304" t="s">
        <v>2160</v>
      </c>
      <c r="D98" s="304"/>
      <c r="E98" s="304"/>
      <c r="F98" s="304"/>
      <c r="G98" s="304"/>
      <c r="H98" s="304"/>
      <c r="I98" s="304"/>
      <c r="J98" s="304"/>
      <c r="K98" s="304"/>
      <c r="L98" s="246"/>
      <c r="M98" s="246"/>
      <c r="N98" s="246"/>
    </row>
    <row r="99" spans="3:14" ht="16" x14ac:dyDescent="0.4">
      <c r="C99" s="322" t="s">
        <v>2161</v>
      </c>
      <c r="D99" s="322"/>
      <c r="E99" s="322"/>
      <c r="F99" s="322"/>
      <c r="G99" s="322"/>
      <c r="H99" s="322"/>
      <c r="I99" s="322"/>
      <c r="J99" s="322"/>
      <c r="K99" s="322"/>
      <c r="L99" s="247"/>
      <c r="M99" s="247"/>
      <c r="N99" s="247"/>
    </row>
    <row r="100" spans="3:14" ht="16.5" thickBot="1" x14ac:dyDescent="0.4">
      <c r="C100" s="62"/>
      <c r="D100" s="62"/>
      <c r="E100" s="62"/>
      <c r="F100" s="62"/>
      <c r="G100" s="62"/>
      <c r="H100" s="62"/>
      <c r="I100" s="62"/>
      <c r="J100" s="62"/>
      <c r="K100" s="62"/>
    </row>
    <row r="101" spans="3:14" x14ac:dyDescent="0.35">
      <c r="C101" s="299" t="s">
        <v>2215</v>
      </c>
      <c r="D101" s="299"/>
      <c r="E101" s="299"/>
      <c r="F101" s="299"/>
      <c r="G101" s="299"/>
      <c r="H101" s="299"/>
      <c r="I101" s="299"/>
      <c r="J101" s="299"/>
      <c r="K101" s="299"/>
    </row>
    <row r="102" spans="3:14" x14ac:dyDescent="0.35">
      <c r="C102" s="204" t="s">
        <v>2355</v>
      </c>
      <c r="D102" s="204"/>
      <c r="E102" s="204"/>
      <c r="F102" s="204"/>
      <c r="G102" s="204"/>
      <c r="H102" s="204"/>
      <c r="I102" s="299"/>
      <c r="J102" s="299"/>
      <c r="K102" s="299"/>
    </row>
  </sheetData>
  <protectedRanges>
    <protectedRange algorithmName="SHA-512" hashValue="19r0bVvPR7yZA0UiYij7Tv1CBk3noIABvFePbLhCJ4nk3L6A+Fy+RdPPS3STf+a52x4pG2PQK4FAkXK9epnlIA==" saltValue="gQC4yrLvnbJqxYZ0KSEoZA==" spinCount="100000" sqref="I83 C83:D83 F83:G83 B15:B31" name="Government revenues_1"/>
    <protectedRange algorithmName="SHA-512" hashValue="19r0bVvPR7yZA0UiYij7Tv1CBk3noIABvFePbLhCJ4nk3L6A+Fy+RdPPS3STf+a52x4pG2PQK4FAkXK9epnlIA==" saltValue="gQC4yrLvnbJqxYZ0KSEoZA==" spinCount="100000" sqref="J83" name="Government revenues_2"/>
    <protectedRange algorithmName="SHA-512" hashValue="19r0bVvPR7yZA0UiYij7Tv1CBk3noIABvFePbLhCJ4nk3L6A+Fy+RdPPS3STf+a52x4pG2PQK4FAkXK9epnlIA==" saltValue="gQC4yrLvnbJqxYZ0KSEoZA==" spinCount="100000" sqref="C79:D81 F79:G81" name="Government revenues_1_1"/>
    <protectedRange algorithmName="SHA-512" hashValue="19r0bVvPR7yZA0UiYij7Tv1CBk3noIABvFePbLhCJ4nk3L6A+Fy+RdPPS3STf+a52x4pG2PQK4FAkXK9epnlIA==" saltValue="gQC4yrLvnbJqxYZ0KSEoZA==" spinCount="100000" sqref="I79:I81" name="Government revenues_2_1"/>
    <protectedRange algorithmName="SHA-512" hashValue="19r0bVvPR7yZA0UiYij7Tv1CBk3noIABvFePbLhCJ4nk3L6A+Fy+RdPPS3STf+a52x4pG2PQK4FAkXK9epnlIA==" saltValue="gQC4yrLvnbJqxYZ0KSEoZA==" spinCount="100000" sqref="H15:H78 C15:D78" name="Government revenues_1_1_1"/>
    <protectedRange algorithmName="SHA-512" hashValue="19r0bVvPR7yZA0UiYij7Tv1CBk3noIABvFePbLhCJ4nk3L6A+Fy+RdPPS3STf+a52x4pG2PQK4FAkXK9epnlIA==" saltValue="gQC4yrLvnbJqxYZ0KSEoZA==" spinCount="100000" sqref="I15:I78" name="Government revenues_2_1_1"/>
  </protectedRanges>
  <mergeCells count="20">
    <mergeCell ref="C11:K11"/>
    <mergeCell ref="C13:K13"/>
    <mergeCell ref="C96:K96"/>
    <mergeCell ref="C97:K97"/>
    <mergeCell ref="I4:K8"/>
    <mergeCell ref="C9:K9"/>
    <mergeCell ref="C8:G8"/>
    <mergeCell ref="C3:F3"/>
    <mergeCell ref="C4:G4"/>
    <mergeCell ref="C5:G5"/>
    <mergeCell ref="C6:G6"/>
    <mergeCell ref="C7:G7"/>
    <mergeCell ref="D88:K88"/>
    <mergeCell ref="D89:K89"/>
    <mergeCell ref="D90:K90"/>
    <mergeCell ref="D91:K91"/>
    <mergeCell ref="I102:K102"/>
    <mergeCell ref="C98:K98"/>
    <mergeCell ref="C99:K99"/>
    <mergeCell ref="C101:K101"/>
  </mergeCells>
  <dataValidations count="8">
    <dataValidation type="whole" allowBlank="1" showInputMessage="1" showErrorMessage="1" errorTitle="Veuillez ne pas modifier" error="Veuillez ne pas modifier ces cellules" sqref="C96:C99 I102:K102" xr:uid="{57FB8956-8886-4544-B87B-E90A685DCD42}">
      <formula1>444</formula1>
      <formula2>445</formula2>
    </dataValidation>
    <dataValidation type="list" allowBlank="1" showInputMessage="1" showErrorMessage="1" sqref="K16:K31" xr:uid="{3676EA40-39C4-4445-9C42-FA6D66FA72E5}">
      <formula1>"Simple_options_list"</formula1>
    </dataValidation>
    <dataValidation allowBlank="1" showInputMessage="1" showErrorMessage="1" errorTitle="Veuillez ne pas modifier" error="Veuillez ne pas modifier ces cellules" sqref="C102:E102" xr:uid="{2196945A-5BE1-4C2A-BE8A-AD6E26F529A7}"/>
    <dataValidation allowBlank="1" showInputMessage="1" showErrorMessage="1" promptTitle="Volume en nature" prompt="Veuillez renseigner le volume en nature du flux de revenu, si applicable" sqref="L15:L82" xr:uid="{74B2EE4B-5C91-44FD-BAEF-E32A9E459541}"/>
    <dataValidation type="list" allowBlank="1" showInputMessage="1" showErrorMessage="1" sqref="C15:C82" xr:uid="{B6B7EB1A-CE56-4498-9FA2-2F9C5748A2BD}">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82" xr:uid="{F5697852-5424-40D3-886B-BB5D3E2162F3}">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82" xr:uid="{04B89EC5-5E6B-4F94-B74D-E536B28B3990}">
      <formula1>Revenue_stream_list</formula1>
    </dataValidation>
    <dataValidation type="list" allowBlank="1" showInputMessage="1" showErrorMessage="1" sqref="D15:D82" xr:uid="{28EF720B-7618-42E4-BE48-44C61AC2FCAC}">
      <formula1>Government_entities_list</formula1>
    </dataValidation>
  </dataValidations>
  <hyperlinks>
    <hyperlink ref="C13" r:id="rId1" location="r4-1" display="EITI Requirement 4.1" xr:uid="{00000000-0004-0000-0500-000004000000}"/>
    <hyperlink ref="C9:K9" r:id="rId2" display="If you have any questions, please contact data@eiti.org" xr:uid="{00000000-0004-0000-0500-000005000000}"/>
    <hyperlink ref="C98:H98" r:id="rId3" display="Pour la version la plus récente des modèles de données résumées, consultez https://eiti.org/fr/document/modele-donnees-resumees-itie" xr:uid="{8C407262-8913-493A-9FC4-16A008DC04B3}"/>
    <hyperlink ref="C97:H97" r:id="rId4" display="Vous voulez en savoir plus sur votre pays ? Vérifiez si votre pays met en œuvre la Norme ITIE en visitant https://eiti.org/countries" xr:uid="{B550273B-C2A8-4BFF-92DC-DA59B212B8B9}"/>
    <hyperlink ref="C99:H99" r:id="rId5" display="Give us your feedback or report a conflict in the data! Write to us at  data@eiti.org" xr:uid="{95C432BD-4805-43FB-BFB4-24CA5D2DDD85}"/>
    <hyperlink ref="C13:K13" r:id="rId6" location="r4-1" display="Exigence ITIE 4.1.c: Paiements des entreprises ;  Exigence ITIE 4.7: Déclaration par projet" xr:uid="{56E47720-71A5-4292-8CE6-DF965AE29E62}"/>
  </hyperlinks>
  <pageMargins left="0.7" right="0.7" top="0.75" bottom="0.75" header="0.3" footer="0.3"/>
  <pageSetup paperSize="9" orientation="portrait" r:id="rId7"/>
  <tableParts count="1">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xr:uid="{4B62CD62-4315-4760-9D20-3717CF5F4392}">
          <x14:formula1>
            <xm:f>Listes!$I$11:$I$168</xm:f>
          </x14:formula1>
          <xm:sqref>J83</xm:sqref>
        </x14:dataValidation>
        <x14:dataValidation type="list" allowBlank="1" showInputMessage="1" showErrorMessage="1" xr:uid="{835B35E2-CA88-4442-A5C8-F01CD6E7D433}">
          <x14:formula1>
            <xm:f>Listes!$I$3:$I$7</xm:f>
          </x14:formula1>
          <xm:sqref>K15</xm:sqref>
        </x14:dataValidation>
        <x14:dataValidation type="list" operator="greaterThanOrEqual" allowBlank="1" showInputMessage="1" showErrorMessage="1" errorTitle="Nombre" error="Veuillez saisir uniquement des chiffres dans cette cellule. " xr:uid="{DDA99A49-5FA2-4501-BEE8-B7997A8E7207}">
          <x14:formula1>
            <xm:f>Listes!$I$11:$I$168</xm:f>
          </x14:formula1>
          <xm:sqref>I15:I82</xm:sqref>
        </x14:dataValidation>
        <x14:dataValidation type="list" allowBlank="1" showInputMessage="1" showErrorMessage="1" xr:uid="{E517FE03-1D14-4653-BEC3-9C25B305920A}">
          <x14:formula1>
            <xm:f>'Partie 3 - Entités déclarantes'!$B$44:$B$60</xm:f>
          </x14:formula1>
          <xm:sqref>H15:H82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topLeftCell="I24" zoomScale="70" zoomScaleNormal="70" workbookViewId="0">
      <selection activeCell="S29" sqref="S29"/>
    </sheetView>
  </sheetViews>
  <sheetFormatPr baseColWidth="10" defaultColWidth="26.26953125" defaultRowHeight="14" x14ac:dyDescent="0.35"/>
  <cols>
    <col min="1" max="6" width="26.26953125" style="1"/>
    <col min="7" max="7" width="29" style="1" customWidth="1"/>
    <col min="8" max="9" width="26.26953125" style="1"/>
    <col min="10" max="10" width="18.7265625" style="1" customWidth="1"/>
    <col min="11" max="11" width="29.81640625" style="1" customWidth="1"/>
    <col min="12" max="12" width="4" style="1" customWidth="1"/>
    <col min="13" max="13" width="3.81640625" style="1" customWidth="1"/>
    <col min="14" max="16" width="26.26953125" style="1"/>
    <col min="17" max="17" width="6.81640625" style="1" customWidth="1"/>
    <col min="18" max="18" width="5.26953125" style="1" customWidth="1"/>
    <col min="19" max="19" width="26.26953125" style="1"/>
    <col min="20" max="20" width="39.26953125" style="1" customWidth="1"/>
    <col min="21" max="25" width="26.26953125" style="1"/>
    <col min="26" max="26" width="8.7265625" style="1" customWidth="1"/>
    <col min="27" max="27" width="26.26953125" style="1"/>
    <col min="28" max="28" width="8.453125" style="1" customWidth="1"/>
    <col min="29" max="16384" width="26.26953125" style="1"/>
  </cols>
  <sheetData>
    <row r="1" spans="1:31" ht="28" x14ac:dyDescent="0.35">
      <c r="A1" s="8" t="s">
        <v>966</v>
      </c>
      <c r="B1" s="6"/>
      <c r="C1" s="6"/>
      <c r="D1" s="6"/>
      <c r="E1" s="6"/>
      <c r="F1" s="6"/>
      <c r="G1" s="6"/>
      <c r="H1" s="6"/>
      <c r="I1" s="8" t="s">
        <v>967</v>
      </c>
      <c r="J1" s="6"/>
      <c r="K1" s="8" t="s">
        <v>1276</v>
      </c>
      <c r="L1" s="6"/>
      <c r="M1" s="6"/>
      <c r="N1" s="8" t="s">
        <v>1278</v>
      </c>
      <c r="O1" s="8"/>
      <c r="P1" s="6"/>
      <c r="Q1" s="6"/>
      <c r="R1" s="6"/>
      <c r="S1" s="8" t="s">
        <v>1386</v>
      </c>
      <c r="T1" s="6"/>
      <c r="U1" s="6"/>
      <c r="V1" s="6"/>
      <c r="W1" s="6"/>
      <c r="X1" s="6"/>
      <c r="Y1" s="6"/>
      <c r="Z1" s="6"/>
      <c r="AA1" s="8" t="s">
        <v>1453</v>
      </c>
      <c r="AB1" s="6"/>
      <c r="AC1" s="8" t="s">
        <v>1457</v>
      </c>
      <c r="AE1" s="8" t="s">
        <v>2117</v>
      </c>
    </row>
    <row r="2" spans="1:31" ht="29" x14ac:dyDescent="0.35">
      <c r="A2" s="8" t="s">
        <v>720</v>
      </c>
      <c r="B2" s="8" t="s">
        <v>721</v>
      </c>
      <c r="C2" s="8" t="s">
        <v>1471</v>
      </c>
      <c r="D2" s="8" t="s">
        <v>722</v>
      </c>
      <c r="E2" s="8" t="s">
        <v>1269</v>
      </c>
      <c r="F2" s="8" t="s">
        <v>1270</v>
      </c>
      <c r="G2" s="8" t="s">
        <v>1472</v>
      </c>
      <c r="H2" s="6"/>
      <c r="I2" s="6" t="s">
        <v>968</v>
      </c>
      <c r="J2" s="6"/>
      <c r="K2" s="6" t="s">
        <v>1473</v>
      </c>
      <c r="L2" s="6"/>
      <c r="M2" s="6"/>
      <c r="N2" s="9" t="s">
        <v>1348</v>
      </c>
      <c r="O2" s="9" t="s">
        <v>2369</v>
      </c>
      <c r="P2" s="9" t="s">
        <v>1349</v>
      </c>
      <c r="Q2" s="6"/>
      <c r="R2" s="6"/>
      <c r="S2" s="8" t="s">
        <v>1387</v>
      </c>
      <c r="T2" s="8" t="s">
        <v>1385</v>
      </c>
      <c r="U2" s="8" t="s">
        <v>1350</v>
      </c>
      <c r="V2" s="8" t="s">
        <v>1474</v>
      </c>
      <c r="W2" s="8" t="s">
        <v>1475</v>
      </c>
      <c r="X2" s="8" t="s">
        <v>1476</v>
      </c>
      <c r="Y2" s="8" t="s">
        <v>1477</v>
      </c>
      <c r="Z2" s="6"/>
      <c r="AA2" s="8" t="s">
        <v>1406</v>
      </c>
      <c r="AB2" s="6"/>
      <c r="AC2" s="6" t="s">
        <v>1456</v>
      </c>
      <c r="AE2" s="1" t="s">
        <v>2116</v>
      </c>
    </row>
    <row r="3" spans="1:31" ht="42" x14ac:dyDescent="0.35">
      <c r="A3" s="6" t="s">
        <v>0</v>
      </c>
      <c r="B3" s="6" t="s">
        <v>1</v>
      </c>
      <c r="C3" s="6" t="s">
        <v>2</v>
      </c>
      <c r="D3" s="6" t="s">
        <v>723</v>
      </c>
      <c r="E3" s="6" t="s">
        <v>973</v>
      </c>
      <c r="F3" s="6">
        <v>971</v>
      </c>
      <c r="G3" s="6" t="s">
        <v>974</v>
      </c>
      <c r="H3" s="6"/>
      <c r="I3" s="6" t="s">
        <v>1479</v>
      </c>
      <c r="J3" s="6"/>
      <c r="K3" s="10" t="s">
        <v>2368</v>
      </c>
      <c r="L3" s="6"/>
      <c r="M3" s="6"/>
      <c r="N3" s="11" t="s">
        <v>1314</v>
      </c>
      <c r="O3" s="12" t="s">
        <v>2370</v>
      </c>
      <c r="P3" s="12" t="s">
        <v>2371</v>
      </c>
      <c r="Q3" s="6"/>
      <c r="R3" s="6"/>
      <c r="S3" s="6" t="s">
        <v>1424</v>
      </c>
      <c r="T3" s="6" t="s">
        <v>1425</v>
      </c>
      <c r="U3" s="6" t="s">
        <v>1353</v>
      </c>
      <c r="V3" s="6" t="s">
        <v>1388</v>
      </c>
      <c r="W3" s="6" t="s">
        <v>1389</v>
      </c>
      <c r="X3" s="6" t="s">
        <v>1480</v>
      </c>
      <c r="Y3" s="6" t="s">
        <v>1481</v>
      </c>
      <c r="Z3" s="6"/>
      <c r="AA3" s="6" t="s">
        <v>1482</v>
      </c>
      <c r="AB3" s="6"/>
      <c r="AC3" s="6" t="s">
        <v>1458</v>
      </c>
      <c r="AE3" s="1" t="s">
        <v>2119</v>
      </c>
    </row>
    <row r="4" spans="1:31" ht="42" x14ac:dyDescent="0.35">
      <c r="A4" s="1" t="s">
        <v>581</v>
      </c>
      <c r="B4" s="1" t="s">
        <v>582</v>
      </c>
      <c r="C4" s="1" t="s">
        <v>583</v>
      </c>
      <c r="D4" s="1" t="s">
        <v>924</v>
      </c>
      <c r="E4" s="1" t="s">
        <v>1990</v>
      </c>
      <c r="F4" s="1">
        <v>710</v>
      </c>
      <c r="G4" s="1" t="s">
        <v>1991</v>
      </c>
      <c r="H4" s="6"/>
      <c r="I4" s="6" t="s">
        <v>1483</v>
      </c>
      <c r="J4" s="6"/>
      <c r="K4" s="13" t="s">
        <v>1461</v>
      </c>
      <c r="L4" s="6"/>
      <c r="M4" s="6"/>
      <c r="N4" s="11" t="s">
        <v>1302</v>
      </c>
      <c r="O4" s="12" t="s">
        <v>2372</v>
      </c>
      <c r="P4" s="12" t="s">
        <v>2373</v>
      </c>
      <c r="Q4" s="6"/>
      <c r="R4" s="6"/>
      <c r="S4" s="6" t="s">
        <v>1484</v>
      </c>
      <c r="T4" s="6" t="s">
        <v>1426</v>
      </c>
      <c r="U4" s="6" t="s">
        <v>1354</v>
      </c>
      <c r="V4" s="6" t="s">
        <v>1485</v>
      </c>
      <c r="W4" s="6" t="s">
        <v>1486</v>
      </c>
      <c r="X4" s="6" t="s">
        <v>1487</v>
      </c>
      <c r="Y4" s="6" t="s">
        <v>1488</v>
      </c>
      <c r="Z4" s="6"/>
      <c r="AA4" s="6" t="s">
        <v>1489</v>
      </c>
      <c r="AB4" s="6"/>
      <c r="AC4" s="6" t="s">
        <v>1459</v>
      </c>
      <c r="AE4" s="1" t="s">
        <v>2120</v>
      </c>
    </row>
    <row r="5" spans="1:31" ht="28" x14ac:dyDescent="0.35">
      <c r="A5" s="6" t="s">
        <v>5</v>
      </c>
      <c r="B5" s="6" t="s">
        <v>6</v>
      </c>
      <c r="C5" s="6" t="s">
        <v>7</v>
      </c>
      <c r="D5" s="6" t="s">
        <v>725</v>
      </c>
      <c r="E5" s="6" t="s">
        <v>975</v>
      </c>
      <c r="F5" s="6">
        <v>8</v>
      </c>
      <c r="G5" s="6" t="s">
        <v>976</v>
      </c>
      <c r="H5" s="6"/>
      <c r="I5" s="6" t="s">
        <v>969</v>
      </c>
      <c r="J5" s="6"/>
      <c r="K5" s="6" t="s">
        <v>1490</v>
      </c>
      <c r="L5" s="6"/>
      <c r="M5" s="6"/>
      <c r="N5" s="11" t="s">
        <v>1292</v>
      </c>
      <c r="O5" s="12" t="s">
        <v>2374</v>
      </c>
      <c r="P5" s="12" t="s">
        <v>2375</v>
      </c>
      <c r="Q5" s="6"/>
      <c r="R5" s="6"/>
      <c r="S5" s="6" t="s">
        <v>1390</v>
      </c>
      <c r="T5" s="6" t="s">
        <v>1356</v>
      </c>
      <c r="U5" s="6" t="s">
        <v>1355</v>
      </c>
      <c r="V5" s="6" t="s">
        <v>1491</v>
      </c>
      <c r="W5" s="6" t="s">
        <v>1492</v>
      </c>
      <c r="X5" s="6" t="s">
        <v>1493</v>
      </c>
      <c r="Y5" s="6" t="s">
        <v>1494</v>
      </c>
      <c r="Z5" s="6"/>
      <c r="AA5" s="6" t="s">
        <v>1495</v>
      </c>
      <c r="AB5" s="6"/>
      <c r="AC5" s="6" t="s">
        <v>1496</v>
      </c>
      <c r="AE5" s="1" t="s">
        <v>2121</v>
      </c>
    </row>
    <row r="6" spans="1:31" x14ac:dyDescent="0.35">
      <c r="A6" s="6" t="s">
        <v>8</v>
      </c>
      <c r="B6" s="6" t="s">
        <v>9</v>
      </c>
      <c r="C6" s="6" t="s">
        <v>10</v>
      </c>
      <c r="D6" s="6" t="s">
        <v>726</v>
      </c>
      <c r="E6" s="6" t="s">
        <v>1035</v>
      </c>
      <c r="F6" s="6">
        <v>12</v>
      </c>
      <c r="G6" s="6" t="s">
        <v>1036</v>
      </c>
      <c r="H6" s="6"/>
      <c r="I6" s="6" t="s">
        <v>2513</v>
      </c>
      <c r="J6" s="6"/>
      <c r="K6" s="6" t="s">
        <v>1497</v>
      </c>
      <c r="L6" s="6"/>
      <c r="M6" s="6"/>
      <c r="N6" s="11" t="s">
        <v>1346</v>
      </c>
      <c r="O6" s="12" t="s">
        <v>2376</v>
      </c>
      <c r="P6" s="12" t="s">
        <v>2377</v>
      </c>
      <c r="Q6" s="6"/>
      <c r="R6" s="6"/>
      <c r="S6" s="6" t="s">
        <v>1391</v>
      </c>
      <c r="T6" s="6" t="s">
        <v>1358</v>
      </c>
      <c r="U6" s="6" t="s">
        <v>1357</v>
      </c>
      <c r="V6" s="6" t="s">
        <v>1498</v>
      </c>
      <c r="W6" s="6" t="s">
        <v>1499</v>
      </c>
      <c r="X6" s="6" t="s">
        <v>1500</v>
      </c>
      <c r="Y6" s="6" t="s">
        <v>1501</v>
      </c>
      <c r="Z6" s="6"/>
      <c r="AA6" s="6" t="s">
        <v>2094</v>
      </c>
      <c r="AB6" s="6"/>
      <c r="AC6" s="6" t="s">
        <v>1460</v>
      </c>
      <c r="AE6" s="1" t="s">
        <v>2122</v>
      </c>
    </row>
    <row r="7" spans="1:31" ht="56" x14ac:dyDescent="0.35">
      <c r="A7" s="1" t="s">
        <v>231</v>
      </c>
      <c r="B7" s="1" t="s">
        <v>232</v>
      </c>
      <c r="C7" s="1" t="s">
        <v>233</v>
      </c>
      <c r="D7" s="1" t="s">
        <v>803</v>
      </c>
      <c r="E7" s="1" t="s">
        <v>1744</v>
      </c>
      <c r="F7" s="1">
        <v>978</v>
      </c>
      <c r="G7" s="1" t="s">
        <v>1745</v>
      </c>
      <c r="H7" s="6"/>
      <c r="I7" s="6" t="s">
        <v>1502</v>
      </c>
      <c r="J7" s="6"/>
      <c r="K7" s="6" t="s">
        <v>1503</v>
      </c>
      <c r="L7" s="6"/>
      <c r="N7" s="11" t="s">
        <v>2519</v>
      </c>
      <c r="O7" s="12" t="s">
        <v>2520</v>
      </c>
      <c r="P7" s="12" t="s">
        <v>2521</v>
      </c>
      <c r="Q7" s="6"/>
      <c r="R7" s="6"/>
      <c r="S7" s="6" t="s">
        <v>1504</v>
      </c>
      <c r="T7" s="6" t="s">
        <v>1427</v>
      </c>
      <c r="U7" s="6" t="s">
        <v>1359</v>
      </c>
      <c r="V7" s="6" t="s">
        <v>1505</v>
      </c>
      <c r="W7" s="6" t="s">
        <v>1392</v>
      </c>
      <c r="X7" s="6" t="s">
        <v>1506</v>
      </c>
      <c r="Y7" s="6" t="s">
        <v>1507</v>
      </c>
      <c r="Z7" s="6"/>
      <c r="AA7" s="6" t="s">
        <v>1508</v>
      </c>
      <c r="AB7" s="6"/>
      <c r="AC7" s="6" t="s">
        <v>1509</v>
      </c>
      <c r="AE7" s="1" t="s">
        <v>2118</v>
      </c>
    </row>
    <row r="8" spans="1:31" ht="28" x14ac:dyDescent="0.35">
      <c r="A8" s="6" t="s">
        <v>14</v>
      </c>
      <c r="B8" s="6" t="s">
        <v>15</v>
      </c>
      <c r="C8" s="6" t="s">
        <v>16</v>
      </c>
      <c r="D8" s="6" t="s">
        <v>728</v>
      </c>
      <c r="E8" s="6" t="s">
        <v>1518</v>
      </c>
      <c r="F8" s="6">
        <v>978</v>
      </c>
      <c r="G8" s="6" t="s">
        <v>1519</v>
      </c>
      <c r="H8" s="6"/>
      <c r="I8" s="6"/>
      <c r="J8" s="6"/>
      <c r="K8" s="6"/>
      <c r="L8" s="6"/>
      <c r="M8" s="6"/>
      <c r="N8" s="11" t="s">
        <v>1287</v>
      </c>
      <c r="O8" s="12" t="s">
        <v>2378</v>
      </c>
      <c r="P8" s="12" t="s">
        <v>2379</v>
      </c>
      <c r="Q8" s="6"/>
      <c r="R8" s="6"/>
      <c r="S8" s="6" t="s">
        <v>1428</v>
      </c>
      <c r="T8" s="6" t="s">
        <v>1429</v>
      </c>
      <c r="U8" s="6" t="s">
        <v>1360</v>
      </c>
      <c r="V8" s="6" t="s">
        <v>1512</v>
      </c>
      <c r="W8" s="6" t="s">
        <v>1513</v>
      </c>
      <c r="X8" s="6" t="s">
        <v>1514</v>
      </c>
      <c r="Y8" s="6" t="s">
        <v>1515</v>
      </c>
      <c r="Z8" s="6"/>
      <c r="AA8" s="6" t="s">
        <v>1516</v>
      </c>
      <c r="AB8" s="6"/>
      <c r="AC8" s="6" t="s">
        <v>1517</v>
      </c>
    </row>
    <row r="9" spans="1:31" ht="56" x14ac:dyDescent="0.35">
      <c r="A9" s="6" t="s">
        <v>17</v>
      </c>
      <c r="B9" s="6" t="s">
        <v>18</v>
      </c>
      <c r="C9" s="6" t="s">
        <v>19</v>
      </c>
      <c r="D9" s="6" t="s">
        <v>729</v>
      </c>
      <c r="E9" s="6" t="s">
        <v>981</v>
      </c>
      <c r="F9" s="6">
        <v>973</v>
      </c>
      <c r="G9" s="6" t="s">
        <v>982</v>
      </c>
      <c r="H9" s="6"/>
      <c r="I9" s="8" t="s">
        <v>1277</v>
      </c>
      <c r="J9" s="6"/>
      <c r="K9" s="6"/>
      <c r="L9" s="6"/>
      <c r="M9" s="6"/>
      <c r="N9" s="11" t="s">
        <v>1325</v>
      </c>
      <c r="O9" s="12" t="s">
        <v>2380</v>
      </c>
      <c r="P9" s="12" t="s">
        <v>2381</v>
      </c>
      <c r="Q9" s="6"/>
      <c r="R9" s="6"/>
      <c r="S9" s="6" t="s">
        <v>1520</v>
      </c>
      <c r="T9" s="6" t="s">
        <v>1431</v>
      </c>
      <c r="U9" s="6" t="s">
        <v>1361</v>
      </c>
      <c r="V9" s="6" t="s">
        <v>1521</v>
      </c>
      <c r="W9" s="6" t="s">
        <v>1522</v>
      </c>
      <c r="X9" s="6" t="s">
        <v>1430</v>
      </c>
      <c r="Y9" s="6" t="s">
        <v>1523</v>
      </c>
      <c r="Z9" s="6"/>
      <c r="AA9" s="6" t="s">
        <v>1524</v>
      </c>
      <c r="AB9" s="6"/>
      <c r="AC9" s="6"/>
    </row>
    <row r="10" spans="1:31" ht="56" x14ac:dyDescent="0.35">
      <c r="A10" s="6" t="s">
        <v>20</v>
      </c>
      <c r="B10" s="6" t="s">
        <v>21</v>
      </c>
      <c r="C10" s="6" t="s">
        <v>22</v>
      </c>
      <c r="D10" s="6" t="s">
        <v>730</v>
      </c>
      <c r="E10" s="6" t="s">
        <v>1170</v>
      </c>
      <c r="F10" s="6">
        <v>951</v>
      </c>
      <c r="G10" s="6" t="s">
        <v>1171</v>
      </c>
      <c r="H10" s="6"/>
      <c r="I10" s="7" t="s">
        <v>1525</v>
      </c>
      <c r="J10" s="7" t="s">
        <v>1526</v>
      </c>
      <c r="K10" s="14" t="s">
        <v>1527</v>
      </c>
      <c r="L10" s="6"/>
      <c r="M10" s="6"/>
      <c r="N10" s="11" t="s">
        <v>1286</v>
      </c>
      <c r="O10" s="12" t="s">
        <v>2382</v>
      </c>
      <c r="P10" s="12" t="s">
        <v>2383</v>
      </c>
      <c r="Q10" s="6"/>
      <c r="R10" s="6"/>
      <c r="S10" s="6" t="s">
        <v>1528</v>
      </c>
      <c r="T10" s="6" t="s">
        <v>1432</v>
      </c>
      <c r="U10" s="6" t="s">
        <v>1362</v>
      </c>
      <c r="V10" s="6" t="s">
        <v>1529</v>
      </c>
      <c r="W10" s="6" t="s">
        <v>1530</v>
      </c>
      <c r="X10" s="6" t="s">
        <v>1531</v>
      </c>
      <c r="Y10" s="6" t="s">
        <v>1532</v>
      </c>
      <c r="Z10" s="6"/>
      <c r="AA10" s="6"/>
      <c r="AB10" s="6"/>
      <c r="AC10" s="6"/>
    </row>
    <row r="11" spans="1:31" ht="56" x14ac:dyDescent="0.35">
      <c r="A11" s="6" t="s">
        <v>23</v>
      </c>
      <c r="B11" s="6" t="s">
        <v>24</v>
      </c>
      <c r="C11" s="6" t="s">
        <v>25</v>
      </c>
      <c r="D11" s="6" t="s">
        <v>731</v>
      </c>
      <c r="E11" s="6" t="s">
        <v>1537</v>
      </c>
      <c r="F11" s="6">
        <v>951</v>
      </c>
      <c r="G11" s="6" t="s">
        <v>1538</v>
      </c>
      <c r="H11" s="6"/>
      <c r="I11" s="15" t="s">
        <v>971</v>
      </c>
      <c r="J11" s="15">
        <v>784</v>
      </c>
      <c r="K11" s="16" t="s">
        <v>972</v>
      </c>
      <c r="L11" s="6"/>
      <c r="M11" s="6"/>
      <c r="N11" s="11" t="s">
        <v>1329</v>
      </c>
      <c r="O11" s="12" t="s">
        <v>2384</v>
      </c>
      <c r="P11" s="12" t="s">
        <v>2385</v>
      </c>
      <c r="Q11" s="6"/>
      <c r="R11" s="6"/>
      <c r="S11" s="6" t="s">
        <v>1433</v>
      </c>
      <c r="T11" s="6" t="s">
        <v>1434</v>
      </c>
      <c r="U11" s="6" t="s">
        <v>1363</v>
      </c>
      <c r="V11" s="6" t="s">
        <v>1533</v>
      </c>
      <c r="W11" s="6" t="s">
        <v>1534</v>
      </c>
      <c r="X11" s="6" t="s">
        <v>1535</v>
      </c>
      <c r="Y11" s="6" t="s">
        <v>1536</v>
      </c>
      <c r="Z11" s="6"/>
      <c r="AA11" s="6"/>
      <c r="AB11" s="6"/>
      <c r="AC11" s="6"/>
    </row>
    <row r="12" spans="1:31" ht="42" x14ac:dyDescent="0.35">
      <c r="A12" s="1" t="s">
        <v>441</v>
      </c>
      <c r="B12" s="1" t="s">
        <v>442</v>
      </c>
      <c r="C12" s="1" t="s">
        <v>443</v>
      </c>
      <c r="D12" s="1" t="s">
        <v>876</v>
      </c>
      <c r="E12" s="1" t="s">
        <v>1899</v>
      </c>
      <c r="F12" s="1">
        <v>532</v>
      </c>
      <c r="G12" s="1" t="s">
        <v>1900</v>
      </c>
      <c r="H12" s="6"/>
      <c r="I12" s="15" t="s">
        <v>1539</v>
      </c>
      <c r="J12" s="15">
        <v>971</v>
      </c>
      <c r="K12" s="16" t="s">
        <v>1540</v>
      </c>
      <c r="L12" s="6"/>
      <c r="M12" s="6"/>
      <c r="N12" s="11" t="s">
        <v>1343</v>
      </c>
      <c r="O12" s="12" t="s">
        <v>2386</v>
      </c>
      <c r="P12" s="12" t="s">
        <v>2387</v>
      </c>
      <c r="Q12" s="6"/>
      <c r="R12" s="6"/>
      <c r="S12" s="6" t="s">
        <v>1435</v>
      </c>
      <c r="T12" s="6" t="s">
        <v>1436</v>
      </c>
      <c r="U12" s="6" t="s">
        <v>1364</v>
      </c>
      <c r="V12" s="6" t="s">
        <v>1541</v>
      </c>
      <c r="W12" s="6" t="s">
        <v>1393</v>
      </c>
      <c r="X12" s="6" t="s">
        <v>1542</v>
      </c>
      <c r="Y12" s="6" t="s">
        <v>1543</v>
      </c>
      <c r="Z12" s="6"/>
      <c r="AA12" s="6"/>
      <c r="AB12" s="6"/>
      <c r="AC12" s="6"/>
    </row>
    <row r="13" spans="1:31" ht="42" x14ac:dyDescent="0.35">
      <c r="A13" s="1" t="s">
        <v>551</v>
      </c>
      <c r="B13" s="1" t="s">
        <v>552</v>
      </c>
      <c r="C13" s="1" t="s">
        <v>553</v>
      </c>
      <c r="D13" s="1" t="s">
        <v>914</v>
      </c>
      <c r="E13" s="1" t="s">
        <v>1971</v>
      </c>
      <c r="F13" s="1">
        <v>682</v>
      </c>
      <c r="G13" s="1" t="s">
        <v>1972</v>
      </c>
      <c r="H13" s="6"/>
      <c r="I13" s="15" t="s">
        <v>1544</v>
      </c>
      <c r="J13" s="15">
        <v>8</v>
      </c>
      <c r="K13" s="16" t="s">
        <v>1545</v>
      </c>
      <c r="L13" s="6"/>
      <c r="M13" s="6"/>
      <c r="N13" s="11" t="s">
        <v>1306</v>
      </c>
      <c r="O13" s="12" t="s">
        <v>2388</v>
      </c>
      <c r="P13" s="12" t="s">
        <v>2389</v>
      </c>
      <c r="Q13" s="6"/>
      <c r="R13" s="6"/>
      <c r="S13" s="6" t="s">
        <v>1437</v>
      </c>
      <c r="T13" s="6" t="s">
        <v>1438</v>
      </c>
      <c r="U13" s="6" t="s">
        <v>1365</v>
      </c>
      <c r="V13" s="6" t="s">
        <v>1546</v>
      </c>
      <c r="W13" s="6" t="s">
        <v>1547</v>
      </c>
      <c r="X13" s="6" t="s">
        <v>1548</v>
      </c>
      <c r="Y13" s="6" t="s">
        <v>1549</v>
      </c>
      <c r="Z13" s="6"/>
      <c r="AA13" s="6"/>
      <c r="AB13" s="6"/>
      <c r="AC13" s="6"/>
    </row>
    <row r="14" spans="1:31" ht="42" x14ac:dyDescent="0.35">
      <c r="A14" s="6" t="s">
        <v>26</v>
      </c>
      <c r="B14" s="6" t="s">
        <v>27</v>
      </c>
      <c r="C14" s="6" t="s">
        <v>28</v>
      </c>
      <c r="D14" s="6" t="s">
        <v>732</v>
      </c>
      <c r="E14" s="6" t="s">
        <v>983</v>
      </c>
      <c r="F14" s="6">
        <v>32</v>
      </c>
      <c r="G14" s="6" t="s">
        <v>984</v>
      </c>
      <c r="H14" s="6"/>
      <c r="I14" s="15" t="s">
        <v>1550</v>
      </c>
      <c r="J14" s="15">
        <v>51</v>
      </c>
      <c r="K14" s="16" t="s">
        <v>1551</v>
      </c>
      <c r="L14" s="6"/>
      <c r="M14" s="6"/>
      <c r="N14" s="11" t="s">
        <v>1295</v>
      </c>
      <c r="O14" s="12" t="s">
        <v>2390</v>
      </c>
      <c r="P14" s="12" t="s">
        <v>2391</v>
      </c>
      <c r="Q14" s="6"/>
      <c r="R14" s="6"/>
      <c r="S14" s="6" t="s">
        <v>1439</v>
      </c>
      <c r="T14" s="6" t="s">
        <v>1440</v>
      </c>
      <c r="U14" s="6" t="s">
        <v>1366</v>
      </c>
      <c r="V14" s="6" t="s">
        <v>1552</v>
      </c>
      <c r="W14" s="6" t="s">
        <v>1553</v>
      </c>
      <c r="X14" s="6" t="s">
        <v>1554</v>
      </c>
      <c r="Y14" s="6" t="s">
        <v>1555</v>
      </c>
      <c r="Z14" s="6"/>
      <c r="AA14" s="6"/>
      <c r="AB14" s="6"/>
      <c r="AC14" s="6"/>
    </row>
    <row r="15" spans="1:31" ht="42" x14ac:dyDescent="0.35">
      <c r="A15" s="6" t="s">
        <v>29</v>
      </c>
      <c r="B15" s="6" t="s">
        <v>30</v>
      </c>
      <c r="C15" s="6" t="s">
        <v>31</v>
      </c>
      <c r="D15" s="6" t="s">
        <v>733</v>
      </c>
      <c r="E15" s="6" t="s">
        <v>977</v>
      </c>
      <c r="F15" s="6">
        <v>51</v>
      </c>
      <c r="G15" s="6" t="s">
        <v>978</v>
      </c>
      <c r="H15" s="6"/>
      <c r="I15" s="15" t="s">
        <v>979</v>
      </c>
      <c r="J15" s="15">
        <v>532</v>
      </c>
      <c r="K15" s="16" t="s">
        <v>980</v>
      </c>
      <c r="L15" s="6"/>
      <c r="M15" s="6"/>
      <c r="N15" s="11" t="s">
        <v>1299</v>
      </c>
      <c r="O15" s="12" t="s">
        <v>2392</v>
      </c>
      <c r="P15" s="12" t="s">
        <v>2393</v>
      </c>
      <c r="Q15" s="6"/>
      <c r="R15" s="6"/>
      <c r="S15" s="6" t="s">
        <v>1556</v>
      </c>
      <c r="T15" s="6" t="s">
        <v>1368</v>
      </c>
      <c r="U15" s="6" t="s">
        <v>1367</v>
      </c>
      <c r="V15" s="6" t="s">
        <v>1557</v>
      </c>
      <c r="W15" s="6" t="s">
        <v>1558</v>
      </c>
      <c r="X15" s="6" t="s">
        <v>1559</v>
      </c>
      <c r="Y15" s="6" t="s">
        <v>1560</v>
      </c>
      <c r="Z15" s="6"/>
      <c r="AA15" s="6"/>
      <c r="AB15" s="6"/>
      <c r="AC15" s="6"/>
    </row>
    <row r="16" spans="1:31" ht="28" x14ac:dyDescent="0.35">
      <c r="A16" s="6" t="s">
        <v>32</v>
      </c>
      <c r="B16" s="6" t="s">
        <v>33</v>
      </c>
      <c r="C16" s="6" t="s">
        <v>34</v>
      </c>
      <c r="D16" s="6" t="s">
        <v>734</v>
      </c>
      <c r="E16" s="6" t="s">
        <v>987</v>
      </c>
      <c r="F16" s="6">
        <v>533</v>
      </c>
      <c r="G16" s="6" t="s">
        <v>988</v>
      </c>
      <c r="H16" s="6"/>
      <c r="I16" s="15" t="s">
        <v>1561</v>
      </c>
      <c r="J16" s="15">
        <v>973</v>
      </c>
      <c r="K16" s="16" t="s">
        <v>1562</v>
      </c>
      <c r="L16" s="6"/>
      <c r="M16" s="6"/>
      <c r="N16" s="11" t="s">
        <v>1297</v>
      </c>
      <c r="O16" s="12" t="s">
        <v>2394</v>
      </c>
      <c r="P16" s="12" t="s">
        <v>2395</v>
      </c>
      <c r="Q16" s="6"/>
      <c r="R16" s="6"/>
      <c r="S16" s="6" t="s">
        <v>1396</v>
      </c>
      <c r="T16" s="6" t="s">
        <v>1370</v>
      </c>
      <c r="U16" s="6" t="s">
        <v>1369</v>
      </c>
      <c r="V16" s="6" t="s">
        <v>1395</v>
      </c>
      <c r="W16" s="6" t="s">
        <v>1563</v>
      </c>
      <c r="X16" s="6" t="s">
        <v>1564</v>
      </c>
      <c r="Y16" s="6" t="s">
        <v>1565</v>
      </c>
      <c r="Z16" s="6"/>
      <c r="AA16" s="6"/>
      <c r="AB16" s="6"/>
      <c r="AC16" s="6"/>
    </row>
    <row r="17" spans="1:29" ht="28" x14ac:dyDescent="0.35">
      <c r="A17" s="6" t="s">
        <v>35</v>
      </c>
      <c r="B17" s="6" t="s">
        <v>36</v>
      </c>
      <c r="C17" s="6" t="s">
        <v>37</v>
      </c>
      <c r="D17" s="6" t="s">
        <v>735</v>
      </c>
      <c r="E17" s="6" t="s">
        <v>985</v>
      </c>
      <c r="F17" s="6">
        <v>36</v>
      </c>
      <c r="G17" s="6" t="s">
        <v>986</v>
      </c>
      <c r="H17" s="6"/>
      <c r="I17" s="15" t="s">
        <v>1568</v>
      </c>
      <c r="J17" s="15">
        <v>32</v>
      </c>
      <c r="K17" s="16" t="s">
        <v>1569</v>
      </c>
      <c r="L17" s="6"/>
      <c r="M17" s="6"/>
      <c r="N17" s="11" t="s">
        <v>1328</v>
      </c>
      <c r="O17" s="12" t="s">
        <v>2396</v>
      </c>
      <c r="P17" s="12" t="s">
        <v>2397</v>
      </c>
      <c r="Q17" s="6"/>
      <c r="R17" s="6"/>
      <c r="S17" s="6" t="s">
        <v>1414</v>
      </c>
      <c r="T17" s="6" t="s">
        <v>1441</v>
      </c>
      <c r="U17" s="6" t="s">
        <v>1371</v>
      </c>
      <c r="V17" s="6" t="s">
        <v>1397</v>
      </c>
      <c r="W17" s="6" t="s">
        <v>1398</v>
      </c>
      <c r="X17" s="6" t="s">
        <v>1413</v>
      </c>
      <c r="Y17" s="6" t="s">
        <v>1570</v>
      </c>
      <c r="Z17" s="6"/>
      <c r="AA17" s="6"/>
      <c r="AB17" s="6"/>
      <c r="AC17" s="6"/>
    </row>
    <row r="18" spans="1:29" ht="28" x14ac:dyDescent="0.35">
      <c r="A18" s="6" t="s">
        <v>38</v>
      </c>
      <c r="B18" s="6" t="s">
        <v>39</v>
      </c>
      <c r="C18" s="6" t="s">
        <v>40</v>
      </c>
      <c r="D18" s="6" t="s">
        <v>736</v>
      </c>
      <c r="E18" s="6" t="s">
        <v>1566</v>
      </c>
      <c r="F18" s="6">
        <v>978</v>
      </c>
      <c r="G18" s="6" t="s">
        <v>1567</v>
      </c>
      <c r="H18" s="6"/>
      <c r="I18" s="15" t="s">
        <v>1571</v>
      </c>
      <c r="J18" s="15">
        <v>36</v>
      </c>
      <c r="K18" s="16" t="s">
        <v>1572</v>
      </c>
      <c r="L18" s="6"/>
      <c r="M18" s="6"/>
      <c r="N18" s="11" t="s">
        <v>1330</v>
      </c>
      <c r="O18" s="12" t="s">
        <v>2398</v>
      </c>
      <c r="P18" s="12" t="s">
        <v>2399</v>
      </c>
      <c r="Q18" s="6"/>
      <c r="R18" s="6"/>
      <c r="S18" s="6" t="s">
        <v>1415</v>
      </c>
      <c r="T18" s="6" t="s">
        <v>1442</v>
      </c>
      <c r="U18" s="6" t="s">
        <v>1372</v>
      </c>
      <c r="V18" s="6" t="s">
        <v>1573</v>
      </c>
      <c r="W18" s="6" t="s">
        <v>1574</v>
      </c>
      <c r="X18" s="6" t="s">
        <v>1575</v>
      </c>
      <c r="Y18" s="6" t="s">
        <v>1576</v>
      </c>
      <c r="Z18" s="6"/>
      <c r="AA18" s="6"/>
      <c r="AB18" s="6"/>
      <c r="AC18" s="6"/>
    </row>
    <row r="19" spans="1:29" ht="28" x14ac:dyDescent="0.35">
      <c r="A19" s="6" t="s">
        <v>41</v>
      </c>
      <c r="B19" s="6" t="s">
        <v>42</v>
      </c>
      <c r="C19" s="6" t="s">
        <v>43</v>
      </c>
      <c r="D19" s="6" t="s">
        <v>737</v>
      </c>
      <c r="E19" s="6" t="s">
        <v>989</v>
      </c>
      <c r="F19" s="6">
        <v>944</v>
      </c>
      <c r="G19" s="6" t="s">
        <v>990</v>
      </c>
      <c r="H19" s="6"/>
      <c r="I19" s="15" t="s">
        <v>1577</v>
      </c>
      <c r="J19" s="15">
        <v>533</v>
      </c>
      <c r="K19" s="16" t="s">
        <v>1578</v>
      </c>
      <c r="L19" s="6"/>
      <c r="M19" s="6"/>
      <c r="N19" s="11" t="s">
        <v>1300</v>
      </c>
      <c r="O19" s="12" t="s">
        <v>2400</v>
      </c>
      <c r="P19" s="12" t="s">
        <v>2401</v>
      </c>
      <c r="Q19" s="6"/>
      <c r="R19" s="6"/>
      <c r="S19" s="6" t="s">
        <v>1416</v>
      </c>
      <c r="T19" s="6" t="s">
        <v>1443</v>
      </c>
      <c r="U19" s="6" t="s">
        <v>1373</v>
      </c>
      <c r="V19" s="6" t="s">
        <v>1579</v>
      </c>
      <c r="W19" s="6" t="s">
        <v>1580</v>
      </c>
      <c r="X19" s="6" t="s">
        <v>1581</v>
      </c>
      <c r="Y19" s="6" t="s">
        <v>1582</v>
      </c>
      <c r="Z19" s="6"/>
      <c r="AA19" s="6"/>
      <c r="AB19" s="6"/>
      <c r="AC19" s="6"/>
    </row>
    <row r="20" spans="1:29" ht="28" x14ac:dyDescent="0.35">
      <c r="A20" s="6" t="s">
        <v>44</v>
      </c>
      <c r="B20" s="6" t="s">
        <v>45</v>
      </c>
      <c r="C20" s="6" t="s">
        <v>46</v>
      </c>
      <c r="D20" s="6" t="s">
        <v>738</v>
      </c>
      <c r="E20" s="6" t="s">
        <v>1008</v>
      </c>
      <c r="F20" s="6">
        <v>44</v>
      </c>
      <c r="G20" s="6" t="s">
        <v>1009</v>
      </c>
      <c r="H20" s="6"/>
      <c r="I20" s="15" t="s">
        <v>1583</v>
      </c>
      <c r="J20" s="15">
        <v>944</v>
      </c>
      <c r="K20" s="16" t="s">
        <v>1584</v>
      </c>
      <c r="L20" s="6"/>
      <c r="M20" s="6"/>
      <c r="N20" s="11" t="s">
        <v>1318</v>
      </c>
      <c r="O20" s="12" t="s">
        <v>2402</v>
      </c>
      <c r="P20" s="12" t="s">
        <v>2403</v>
      </c>
      <c r="Q20" s="6"/>
      <c r="R20" s="6"/>
      <c r="S20" s="6" t="s">
        <v>1585</v>
      </c>
      <c r="T20" s="6" t="s">
        <v>1444</v>
      </c>
      <c r="U20" s="6" t="s">
        <v>1374</v>
      </c>
      <c r="V20" s="6" t="s">
        <v>1586</v>
      </c>
      <c r="W20" s="6" t="s">
        <v>1587</v>
      </c>
      <c r="X20" s="6" t="s">
        <v>1417</v>
      </c>
      <c r="Y20" s="6" t="s">
        <v>1588</v>
      </c>
      <c r="Z20" s="6"/>
      <c r="AA20" s="6"/>
      <c r="AB20" s="6"/>
      <c r="AC20" s="6"/>
    </row>
    <row r="21" spans="1:29" ht="28" x14ac:dyDescent="0.35">
      <c r="A21" s="6" t="s">
        <v>47</v>
      </c>
      <c r="B21" s="6" t="s">
        <v>48</v>
      </c>
      <c r="C21" s="6" t="s">
        <v>49</v>
      </c>
      <c r="D21" s="6" t="s">
        <v>739</v>
      </c>
      <c r="E21" s="6" t="s">
        <v>997</v>
      </c>
      <c r="F21" s="6">
        <v>48</v>
      </c>
      <c r="G21" s="6" t="s">
        <v>998</v>
      </c>
      <c r="H21" s="6"/>
      <c r="I21" s="15" t="s">
        <v>991</v>
      </c>
      <c r="J21" s="15">
        <v>977</v>
      </c>
      <c r="K21" s="16" t="s">
        <v>992</v>
      </c>
      <c r="L21" s="6"/>
      <c r="M21" s="6"/>
      <c r="N21" s="11" t="s">
        <v>1301</v>
      </c>
      <c r="O21" s="12" t="s">
        <v>2404</v>
      </c>
      <c r="P21" s="12" t="s">
        <v>2405</v>
      </c>
      <c r="Q21" s="6"/>
      <c r="R21" s="6"/>
      <c r="S21" s="6" t="s">
        <v>1418</v>
      </c>
      <c r="T21" s="6" t="s">
        <v>1445</v>
      </c>
      <c r="U21" s="6" t="s">
        <v>1375</v>
      </c>
      <c r="V21" s="6" t="s">
        <v>1589</v>
      </c>
      <c r="W21" s="6" t="s">
        <v>1590</v>
      </c>
      <c r="X21" s="6" t="s">
        <v>1591</v>
      </c>
      <c r="Y21" s="6" t="s">
        <v>1592</v>
      </c>
      <c r="Z21" s="6"/>
      <c r="AA21" s="6"/>
      <c r="AB21" s="6"/>
      <c r="AC21" s="6"/>
    </row>
    <row r="22" spans="1:29" ht="28" x14ac:dyDescent="0.35">
      <c r="A22" s="6" t="s">
        <v>50</v>
      </c>
      <c r="B22" s="6" t="s">
        <v>51</v>
      </c>
      <c r="C22" s="6" t="s">
        <v>52</v>
      </c>
      <c r="D22" s="6" t="s">
        <v>740</v>
      </c>
      <c r="E22" s="6" t="s">
        <v>994</v>
      </c>
      <c r="F22" s="6">
        <v>50</v>
      </c>
      <c r="G22" s="6" t="s">
        <v>995</v>
      </c>
      <c r="H22" s="6"/>
      <c r="I22" s="15" t="s">
        <v>1593</v>
      </c>
      <c r="J22" s="15">
        <v>52</v>
      </c>
      <c r="K22" s="16" t="s">
        <v>1594</v>
      </c>
      <c r="L22" s="6"/>
      <c r="M22" s="6"/>
      <c r="N22" s="11" t="s">
        <v>1313</v>
      </c>
      <c r="O22" s="12" t="s">
        <v>2406</v>
      </c>
      <c r="P22" s="12" t="s">
        <v>2407</v>
      </c>
      <c r="Q22" s="6"/>
      <c r="R22" s="6"/>
      <c r="S22" s="6" t="s">
        <v>1446</v>
      </c>
      <c r="T22" s="6" t="s">
        <v>1447</v>
      </c>
      <c r="U22" s="6" t="s">
        <v>1376</v>
      </c>
      <c r="V22" s="6" t="s">
        <v>1595</v>
      </c>
      <c r="W22" s="6" t="s">
        <v>1596</v>
      </c>
      <c r="X22" s="6" t="s">
        <v>1597</v>
      </c>
      <c r="Y22" s="6" t="s">
        <v>1419</v>
      </c>
      <c r="Z22" s="6"/>
      <c r="AA22" s="6"/>
      <c r="AB22" s="6"/>
      <c r="AC22" s="6"/>
    </row>
    <row r="23" spans="1:29" ht="28" x14ac:dyDescent="0.35">
      <c r="A23" s="6" t="s">
        <v>53</v>
      </c>
      <c r="B23" s="6" t="s">
        <v>54</v>
      </c>
      <c r="C23" s="6" t="s">
        <v>55</v>
      </c>
      <c r="D23" s="6" t="s">
        <v>741</v>
      </c>
      <c r="E23" s="6" t="s">
        <v>993</v>
      </c>
      <c r="F23" s="6">
        <v>52</v>
      </c>
      <c r="G23" s="6" t="s">
        <v>1176</v>
      </c>
      <c r="H23" s="6"/>
      <c r="I23" s="15" t="s">
        <v>1598</v>
      </c>
      <c r="J23" s="15">
        <v>50</v>
      </c>
      <c r="K23" s="16" t="s">
        <v>1599</v>
      </c>
      <c r="L23" s="6"/>
      <c r="M23" s="6"/>
      <c r="N23" s="11" t="s">
        <v>1342</v>
      </c>
      <c r="O23" s="12" t="s">
        <v>2408</v>
      </c>
      <c r="P23" s="12" t="s">
        <v>2409</v>
      </c>
      <c r="Q23" s="6"/>
      <c r="R23" s="6"/>
      <c r="S23" s="6" t="s">
        <v>2515</v>
      </c>
      <c r="T23" s="6" t="s">
        <v>1448</v>
      </c>
      <c r="U23" s="6" t="s">
        <v>1377</v>
      </c>
      <c r="V23" s="6" t="s">
        <v>1600</v>
      </c>
      <c r="W23" s="6" t="s">
        <v>1601</v>
      </c>
      <c r="X23" s="6" t="s">
        <v>1602</v>
      </c>
      <c r="Y23" s="6" t="s">
        <v>1603</v>
      </c>
      <c r="Z23" s="6"/>
      <c r="AA23" s="6"/>
      <c r="AB23" s="6"/>
      <c r="AC23" s="6"/>
    </row>
    <row r="24" spans="1:29" ht="42" x14ac:dyDescent="0.35">
      <c r="A24" s="6" t="s">
        <v>56</v>
      </c>
      <c r="B24" s="6" t="s">
        <v>57</v>
      </c>
      <c r="C24" s="6" t="s">
        <v>58</v>
      </c>
      <c r="D24" s="6" t="s">
        <v>742</v>
      </c>
      <c r="E24" s="6" t="s">
        <v>1180</v>
      </c>
      <c r="F24" s="6">
        <v>974</v>
      </c>
      <c r="G24" s="6" t="s">
        <v>1181</v>
      </c>
      <c r="H24" s="6"/>
      <c r="I24" s="15" t="s">
        <v>996</v>
      </c>
      <c r="J24" s="15">
        <v>975</v>
      </c>
      <c r="K24" s="16" t="s">
        <v>1177</v>
      </c>
      <c r="L24" s="6"/>
      <c r="M24" s="6"/>
      <c r="N24" s="11" t="s">
        <v>1333</v>
      </c>
      <c r="O24" s="12" t="s">
        <v>2410</v>
      </c>
      <c r="P24" s="12" t="s">
        <v>2411</v>
      </c>
      <c r="Q24" s="6"/>
      <c r="R24" s="6"/>
      <c r="S24" s="6" t="s">
        <v>1421</v>
      </c>
      <c r="T24" s="6" t="s">
        <v>1449</v>
      </c>
      <c r="U24" s="6" t="s">
        <v>1378</v>
      </c>
      <c r="V24" s="6" t="s">
        <v>1606</v>
      </c>
      <c r="W24" s="6" t="s">
        <v>1607</v>
      </c>
      <c r="X24" s="6" t="s">
        <v>1608</v>
      </c>
      <c r="Y24" s="6" t="s">
        <v>1609</v>
      </c>
      <c r="Z24" s="6"/>
      <c r="AA24" s="6"/>
      <c r="AB24" s="6"/>
      <c r="AC24" s="6"/>
    </row>
    <row r="25" spans="1:29" ht="28" x14ac:dyDescent="0.35">
      <c r="A25" s="6" t="s">
        <v>59</v>
      </c>
      <c r="B25" s="6" t="s">
        <v>60</v>
      </c>
      <c r="C25" s="6" t="s">
        <v>61</v>
      </c>
      <c r="D25" s="6" t="s">
        <v>743</v>
      </c>
      <c r="E25" s="6" t="s">
        <v>1604</v>
      </c>
      <c r="F25" s="6">
        <v>978</v>
      </c>
      <c r="G25" s="6" t="s">
        <v>1605</v>
      </c>
      <c r="H25" s="6"/>
      <c r="I25" s="15" t="s">
        <v>1610</v>
      </c>
      <c r="J25" s="15">
        <v>48</v>
      </c>
      <c r="K25" s="16" t="s">
        <v>1611</v>
      </c>
      <c r="L25" s="6"/>
      <c r="M25" s="6"/>
      <c r="N25" s="11" t="s">
        <v>1305</v>
      </c>
      <c r="O25" s="12" t="s">
        <v>2412</v>
      </c>
      <c r="P25" s="12" t="s">
        <v>2413</v>
      </c>
      <c r="Q25" s="6"/>
      <c r="R25" s="6"/>
      <c r="S25" s="6" t="s">
        <v>1422</v>
      </c>
      <c r="T25" s="6" t="s">
        <v>1450</v>
      </c>
      <c r="U25" s="6" t="s">
        <v>1379</v>
      </c>
      <c r="V25" s="6" t="s">
        <v>1612</v>
      </c>
      <c r="W25" s="6" t="s">
        <v>1613</v>
      </c>
      <c r="X25" s="6" t="s">
        <v>1614</v>
      </c>
      <c r="Y25" s="6" t="s">
        <v>1615</v>
      </c>
      <c r="Z25" s="6"/>
      <c r="AA25" s="6"/>
      <c r="AB25" s="6"/>
      <c r="AC25" s="6"/>
    </row>
    <row r="26" spans="1:29" ht="42" x14ac:dyDescent="0.35">
      <c r="A26" s="6" t="s">
        <v>62</v>
      </c>
      <c r="B26" s="6" t="s">
        <v>63</v>
      </c>
      <c r="C26" s="6" t="s">
        <v>64</v>
      </c>
      <c r="D26" s="6" t="s">
        <v>744</v>
      </c>
      <c r="E26" s="6" t="s">
        <v>1012</v>
      </c>
      <c r="F26" s="6">
        <v>84</v>
      </c>
      <c r="G26" s="6" t="s">
        <v>1013</v>
      </c>
      <c r="H26" s="6"/>
      <c r="I26" s="15" t="s">
        <v>999</v>
      </c>
      <c r="J26" s="15">
        <v>108</v>
      </c>
      <c r="K26" s="16" t="s">
        <v>1000</v>
      </c>
      <c r="L26" s="6"/>
      <c r="M26" s="6"/>
      <c r="N26" s="11" t="s">
        <v>1311</v>
      </c>
      <c r="O26" s="12" t="s">
        <v>2414</v>
      </c>
      <c r="P26" s="12" t="s">
        <v>2415</v>
      </c>
      <c r="Q26" s="6"/>
      <c r="R26" s="6"/>
      <c r="S26" s="6" t="s">
        <v>1423</v>
      </c>
      <c r="T26" s="6" t="s">
        <v>1451</v>
      </c>
      <c r="U26" s="6" t="s">
        <v>1380</v>
      </c>
      <c r="V26" s="6" t="s">
        <v>1616</v>
      </c>
      <c r="W26" s="6" t="s">
        <v>1399</v>
      </c>
      <c r="X26" s="6" t="s">
        <v>1617</v>
      </c>
      <c r="Y26" s="6" t="s">
        <v>1618</v>
      </c>
      <c r="Z26" s="6"/>
      <c r="AA26" s="6"/>
      <c r="AB26" s="6"/>
      <c r="AC26" s="6"/>
    </row>
    <row r="27" spans="1:29" ht="42" x14ac:dyDescent="0.35">
      <c r="A27" s="6" t="s">
        <v>65</v>
      </c>
      <c r="B27" s="6" t="s">
        <v>66</v>
      </c>
      <c r="C27" s="6" t="s">
        <v>67</v>
      </c>
      <c r="D27" s="6" t="s">
        <v>745</v>
      </c>
      <c r="E27" s="6" t="s">
        <v>1172</v>
      </c>
      <c r="F27" s="6">
        <v>952</v>
      </c>
      <c r="G27" s="6" t="s">
        <v>1265</v>
      </c>
      <c r="H27" s="6"/>
      <c r="I27" s="15" t="s">
        <v>1619</v>
      </c>
      <c r="J27" s="15">
        <v>60</v>
      </c>
      <c r="K27" s="16" t="s">
        <v>1620</v>
      </c>
      <c r="L27" s="6"/>
      <c r="M27" s="6"/>
      <c r="N27" s="11" t="s">
        <v>1345</v>
      </c>
      <c r="O27" s="12" t="s">
        <v>2416</v>
      </c>
      <c r="P27" s="12" t="s">
        <v>2417</v>
      </c>
      <c r="Q27" s="6"/>
      <c r="R27" s="6"/>
      <c r="S27" s="6" t="s">
        <v>1420</v>
      </c>
      <c r="T27" s="6" t="s">
        <v>1452</v>
      </c>
      <c r="U27" s="6" t="s">
        <v>1381</v>
      </c>
      <c r="V27" s="6" t="s">
        <v>1621</v>
      </c>
      <c r="W27" s="6" t="s">
        <v>1622</v>
      </c>
      <c r="X27" s="6" t="s">
        <v>1623</v>
      </c>
      <c r="Y27" s="6" t="s">
        <v>1624</v>
      </c>
      <c r="Z27" s="6"/>
      <c r="AA27" s="6"/>
      <c r="AB27" s="6"/>
      <c r="AC27" s="6"/>
    </row>
    <row r="28" spans="1:29" ht="28" x14ac:dyDescent="0.35">
      <c r="A28" s="6" t="s">
        <v>68</v>
      </c>
      <c r="B28" s="6" t="s">
        <v>69</v>
      </c>
      <c r="C28" s="6" t="s">
        <v>70</v>
      </c>
      <c r="D28" s="6" t="s">
        <v>746</v>
      </c>
      <c r="E28" s="6" t="s">
        <v>1001</v>
      </c>
      <c r="F28" s="6">
        <v>60</v>
      </c>
      <c r="G28" s="6" t="s">
        <v>1002</v>
      </c>
      <c r="H28" s="6"/>
      <c r="I28" s="15" t="s">
        <v>1003</v>
      </c>
      <c r="J28" s="15">
        <v>96</v>
      </c>
      <c r="K28" s="16" t="s">
        <v>1004</v>
      </c>
      <c r="L28" s="6"/>
      <c r="M28" s="6"/>
      <c r="N28" s="11" t="s">
        <v>1296</v>
      </c>
      <c r="O28" s="12" t="s">
        <v>2418</v>
      </c>
      <c r="P28" s="12" t="s">
        <v>2419</v>
      </c>
      <c r="Q28" s="6"/>
      <c r="R28" s="6"/>
      <c r="S28" s="6" t="s">
        <v>1400</v>
      </c>
      <c r="T28" s="6" t="s">
        <v>2091</v>
      </c>
      <c r="U28" s="6" t="s">
        <v>1382</v>
      </c>
      <c r="V28" s="6" t="s">
        <v>1626</v>
      </c>
      <c r="W28" s="6" t="s">
        <v>2092</v>
      </c>
      <c r="X28" s="6" t="s">
        <v>2093</v>
      </c>
      <c r="Y28" s="6" t="s">
        <v>2092</v>
      </c>
      <c r="Z28" s="6"/>
      <c r="AA28" s="6"/>
      <c r="AB28" s="6"/>
      <c r="AC28" s="6"/>
    </row>
    <row r="29" spans="1:29" ht="28" x14ac:dyDescent="0.35">
      <c r="A29" s="6" t="s">
        <v>71</v>
      </c>
      <c r="B29" s="6" t="s">
        <v>72</v>
      </c>
      <c r="C29" s="6" t="s">
        <v>73</v>
      </c>
      <c r="D29" s="6" t="s">
        <v>747</v>
      </c>
      <c r="E29" s="6" t="s">
        <v>1625</v>
      </c>
      <c r="F29" s="6">
        <v>64</v>
      </c>
      <c r="G29" s="6" t="s">
        <v>2081</v>
      </c>
      <c r="H29" s="6"/>
      <c r="I29" s="15" t="s">
        <v>1627</v>
      </c>
      <c r="J29" s="15">
        <v>68</v>
      </c>
      <c r="K29" s="16" t="s">
        <v>1628</v>
      </c>
      <c r="L29" s="6"/>
      <c r="M29" s="6"/>
      <c r="N29" s="11" t="s">
        <v>2524</v>
      </c>
      <c r="O29" s="12" t="s">
        <v>2420</v>
      </c>
      <c r="P29" s="12" t="s">
        <v>2421</v>
      </c>
      <c r="Q29" s="6"/>
      <c r="R29" s="6"/>
      <c r="S29" s="6" t="s">
        <v>1401</v>
      </c>
      <c r="T29" s="6" t="s">
        <v>1384</v>
      </c>
      <c r="U29" s="6" t="s">
        <v>1383</v>
      </c>
      <c r="V29" s="6" t="s">
        <v>1629</v>
      </c>
      <c r="W29" s="6" t="s">
        <v>1630</v>
      </c>
      <c r="X29" s="6" t="s">
        <v>1631</v>
      </c>
      <c r="Y29" s="6" t="s">
        <v>1632</v>
      </c>
      <c r="Z29" s="6"/>
      <c r="AA29" s="6"/>
      <c r="AB29" s="6"/>
      <c r="AC29" s="6"/>
    </row>
    <row r="30" spans="1:29" x14ac:dyDescent="0.35">
      <c r="A30" s="6" t="s">
        <v>74</v>
      </c>
      <c r="B30" s="6" t="s">
        <v>75</v>
      </c>
      <c r="C30" s="6" t="s">
        <v>76</v>
      </c>
      <c r="D30" s="6" t="s">
        <v>748</v>
      </c>
      <c r="E30" s="6" t="s">
        <v>1005</v>
      </c>
      <c r="F30" s="6">
        <v>68</v>
      </c>
      <c r="G30" s="6" t="s">
        <v>1178</v>
      </c>
      <c r="H30" s="6"/>
      <c r="I30" s="15" t="s">
        <v>1006</v>
      </c>
      <c r="J30" s="15">
        <v>986</v>
      </c>
      <c r="K30" s="16" t="s">
        <v>1007</v>
      </c>
      <c r="L30" s="6"/>
      <c r="M30" s="6"/>
      <c r="N30" s="11" t="s">
        <v>1317</v>
      </c>
      <c r="O30" s="12" t="s">
        <v>2422</v>
      </c>
      <c r="P30" s="12" t="s">
        <v>2423</v>
      </c>
      <c r="Q30" s="6"/>
      <c r="R30" s="6"/>
      <c r="S30" s="6" t="s">
        <v>1635</v>
      </c>
      <c r="T30" s="6" t="s">
        <v>1636</v>
      </c>
      <c r="U30" s="6" t="s">
        <v>1637</v>
      </c>
      <c r="V30" s="6" t="s">
        <v>1638</v>
      </c>
      <c r="W30" s="6" t="s">
        <v>1639</v>
      </c>
      <c r="X30" s="6" t="s">
        <v>1640</v>
      </c>
      <c r="Y30" s="6" t="s">
        <v>1641</v>
      </c>
      <c r="Z30" s="6"/>
      <c r="AA30" s="6"/>
      <c r="AB30" s="6"/>
      <c r="AC30" s="6"/>
    </row>
    <row r="31" spans="1:29" ht="28" x14ac:dyDescent="0.35">
      <c r="A31" s="6" t="s">
        <v>77</v>
      </c>
      <c r="B31" s="6" t="s">
        <v>78</v>
      </c>
      <c r="C31" s="6" t="s">
        <v>79</v>
      </c>
      <c r="D31" s="6" t="s">
        <v>749</v>
      </c>
      <c r="E31" s="6" t="s">
        <v>1633</v>
      </c>
      <c r="F31" s="6">
        <v>977</v>
      </c>
      <c r="G31" s="6" t="s">
        <v>1634</v>
      </c>
      <c r="H31" s="6"/>
      <c r="I31" s="15" t="s">
        <v>1642</v>
      </c>
      <c r="J31" s="15">
        <v>44</v>
      </c>
      <c r="K31" s="16" t="s">
        <v>1643</v>
      </c>
      <c r="L31" s="6"/>
      <c r="M31" s="6"/>
      <c r="N31" s="11" t="s">
        <v>1290</v>
      </c>
      <c r="O31" s="12" t="s">
        <v>2424</v>
      </c>
      <c r="P31" s="12" t="s">
        <v>2425</v>
      </c>
      <c r="Q31" s="6"/>
      <c r="R31" s="6"/>
      <c r="S31" s="6"/>
      <c r="T31" s="6"/>
      <c r="U31" s="6"/>
      <c r="V31" s="6"/>
      <c r="W31" s="6"/>
      <c r="X31" s="6"/>
      <c r="Y31" s="6"/>
      <c r="Z31" s="6"/>
      <c r="AA31" s="6"/>
      <c r="AB31" s="6"/>
      <c r="AC31" s="6"/>
    </row>
    <row r="32" spans="1:29" x14ac:dyDescent="0.35">
      <c r="A32" s="6" t="s">
        <v>80</v>
      </c>
      <c r="B32" s="6" t="s">
        <v>81</v>
      </c>
      <c r="C32" s="6" t="s">
        <v>82</v>
      </c>
      <c r="D32" s="6" t="s">
        <v>750</v>
      </c>
      <c r="E32" s="6" t="s">
        <v>1010</v>
      </c>
      <c r="F32" s="6">
        <v>72</v>
      </c>
      <c r="G32" s="6" t="s">
        <v>1011</v>
      </c>
      <c r="H32" s="6"/>
      <c r="I32" s="15" t="s">
        <v>1646</v>
      </c>
      <c r="J32" s="15">
        <v>64</v>
      </c>
      <c r="K32" s="16" t="s">
        <v>2081</v>
      </c>
      <c r="L32" s="6"/>
      <c r="M32" s="6"/>
      <c r="N32" s="11" t="s">
        <v>1307</v>
      </c>
      <c r="O32" s="12" t="s">
        <v>2426</v>
      </c>
      <c r="P32" s="12" t="s">
        <v>2427</v>
      </c>
      <c r="Q32" s="6"/>
      <c r="R32" s="6"/>
      <c r="S32" s="6"/>
      <c r="T32" s="6"/>
      <c r="U32" s="6"/>
      <c r="V32" s="6"/>
      <c r="W32" s="6"/>
      <c r="X32" s="6"/>
      <c r="Y32" s="6"/>
      <c r="Z32" s="6"/>
      <c r="AA32" s="6"/>
      <c r="AB32" s="6"/>
      <c r="AC32" s="6"/>
    </row>
    <row r="33" spans="1:29" x14ac:dyDescent="0.35">
      <c r="A33" s="6" t="s">
        <v>83</v>
      </c>
      <c r="B33" s="6" t="s">
        <v>84</v>
      </c>
      <c r="C33" s="6" t="s">
        <v>85</v>
      </c>
      <c r="D33" s="6" t="s">
        <v>751</v>
      </c>
      <c r="E33" s="6" t="s">
        <v>1644</v>
      </c>
      <c r="F33" s="6">
        <v>986</v>
      </c>
      <c r="G33" s="6" t="s">
        <v>1645</v>
      </c>
      <c r="H33" s="6"/>
      <c r="I33" s="15" t="s">
        <v>1649</v>
      </c>
      <c r="J33" s="15">
        <v>72</v>
      </c>
      <c r="K33" s="16" t="s">
        <v>1650</v>
      </c>
      <c r="L33" s="6"/>
      <c r="M33" s="6"/>
      <c r="N33" s="11" t="s">
        <v>1309</v>
      </c>
      <c r="O33" s="12" t="s">
        <v>2428</v>
      </c>
      <c r="P33" s="12" t="s">
        <v>2429</v>
      </c>
      <c r="Q33" s="6"/>
      <c r="R33" s="6"/>
      <c r="S33" s="6"/>
      <c r="T33" s="6"/>
      <c r="U33" s="6"/>
      <c r="V33" s="6"/>
      <c r="W33" s="6"/>
      <c r="X33" s="6"/>
      <c r="Y33" s="6"/>
      <c r="Z33" s="6"/>
      <c r="AA33" s="6"/>
      <c r="AB33" s="6"/>
      <c r="AC33" s="6"/>
    </row>
    <row r="34" spans="1:29" x14ac:dyDescent="0.35">
      <c r="A34" s="6" t="s">
        <v>94</v>
      </c>
      <c r="B34" s="6" t="s">
        <v>95</v>
      </c>
      <c r="C34" s="6" t="s">
        <v>96</v>
      </c>
      <c r="D34" s="6" t="s">
        <v>755</v>
      </c>
      <c r="E34" s="6" t="s">
        <v>1659</v>
      </c>
      <c r="F34" s="6">
        <v>975</v>
      </c>
      <c r="G34" s="6" t="s">
        <v>1660</v>
      </c>
      <c r="H34" s="6"/>
      <c r="I34" s="15" t="s">
        <v>1653</v>
      </c>
      <c r="J34" s="15">
        <v>974</v>
      </c>
      <c r="K34" s="16" t="s">
        <v>1654</v>
      </c>
      <c r="L34" s="6"/>
      <c r="M34" s="6"/>
      <c r="N34" s="11" t="s">
        <v>1334</v>
      </c>
      <c r="O34" s="12" t="s">
        <v>2430</v>
      </c>
      <c r="P34" s="12" t="s">
        <v>2431</v>
      </c>
      <c r="Q34" s="6"/>
      <c r="R34" s="6"/>
      <c r="S34" s="6"/>
      <c r="T34" s="6"/>
      <c r="U34" s="6"/>
      <c r="V34" s="6"/>
      <c r="W34" s="6"/>
      <c r="X34" s="6"/>
      <c r="Y34" s="6"/>
      <c r="Z34" s="6"/>
      <c r="AA34" s="6"/>
      <c r="AB34" s="6"/>
      <c r="AC34" s="6"/>
    </row>
    <row r="35" spans="1:29" x14ac:dyDescent="0.35">
      <c r="A35" s="6" t="s">
        <v>97</v>
      </c>
      <c r="B35" s="6" t="s">
        <v>98</v>
      </c>
      <c r="C35" s="6" t="s">
        <v>99</v>
      </c>
      <c r="D35" s="6" t="s">
        <v>756</v>
      </c>
      <c r="E35" s="6" t="s">
        <v>1661</v>
      </c>
      <c r="F35" s="6">
        <v>952</v>
      </c>
      <c r="G35" s="6" t="s">
        <v>1662</v>
      </c>
      <c r="H35" s="6"/>
      <c r="I35" s="15" t="s">
        <v>1657</v>
      </c>
      <c r="J35" s="15">
        <v>84</v>
      </c>
      <c r="K35" s="16" t="s">
        <v>1658</v>
      </c>
      <c r="L35" s="6"/>
      <c r="M35" s="6"/>
      <c r="N35" s="11" t="s">
        <v>1340</v>
      </c>
      <c r="O35" s="12" t="s">
        <v>2432</v>
      </c>
      <c r="P35" s="12" t="s">
        <v>2433</v>
      </c>
      <c r="Q35" s="6"/>
      <c r="R35" s="6"/>
      <c r="S35" s="6"/>
      <c r="T35" s="6"/>
      <c r="U35" s="6"/>
      <c r="V35" s="6"/>
      <c r="W35" s="6"/>
      <c r="X35" s="6"/>
      <c r="Y35" s="6"/>
      <c r="Z35" s="6"/>
      <c r="AA35" s="6"/>
      <c r="AB35" s="6"/>
      <c r="AC35" s="6"/>
    </row>
    <row r="36" spans="1:29" x14ac:dyDescent="0.35">
      <c r="A36" s="6" t="s">
        <v>100</v>
      </c>
      <c r="B36" s="6" t="s">
        <v>101</v>
      </c>
      <c r="C36" s="6" t="s">
        <v>102</v>
      </c>
      <c r="D36" s="6" t="s">
        <v>757</v>
      </c>
      <c r="E36" s="6" t="s">
        <v>1663</v>
      </c>
      <c r="F36" s="6">
        <v>108</v>
      </c>
      <c r="G36" s="6" t="s">
        <v>1664</v>
      </c>
      <c r="H36" s="6"/>
      <c r="I36" s="15" t="s">
        <v>1014</v>
      </c>
      <c r="J36" s="15">
        <v>124</v>
      </c>
      <c r="K36" s="16" t="s">
        <v>1015</v>
      </c>
      <c r="L36" s="6"/>
      <c r="M36" s="6"/>
      <c r="N36" s="11" t="s">
        <v>1341</v>
      </c>
      <c r="O36" s="12" t="s">
        <v>2434</v>
      </c>
      <c r="P36" s="12" t="s">
        <v>2435</v>
      </c>
      <c r="Q36" s="6"/>
      <c r="R36" s="6"/>
      <c r="S36" s="6"/>
      <c r="T36" s="6"/>
      <c r="U36" s="6"/>
      <c r="V36" s="6"/>
      <c r="W36" s="6"/>
      <c r="X36" s="6"/>
      <c r="Y36" s="6"/>
      <c r="Z36" s="6"/>
      <c r="AA36" s="6"/>
      <c r="AB36" s="6"/>
      <c r="AC36" s="6"/>
    </row>
    <row r="37" spans="1:29" ht="28" x14ac:dyDescent="0.35">
      <c r="A37" s="6" t="s">
        <v>103</v>
      </c>
      <c r="B37" s="6" t="s">
        <v>104</v>
      </c>
      <c r="C37" s="6" t="s">
        <v>105</v>
      </c>
      <c r="D37" s="6" t="s">
        <v>758</v>
      </c>
      <c r="E37" s="6" t="s">
        <v>1081</v>
      </c>
      <c r="F37" s="6">
        <v>116</v>
      </c>
      <c r="G37" s="6" t="s">
        <v>1206</v>
      </c>
      <c r="H37" s="6"/>
      <c r="I37" s="15" t="s">
        <v>1016</v>
      </c>
      <c r="J37" s="15">
        <v>976</v>
      </c>
      <c r="K37" s="16" t="s">
        <v>1017</v>
      </c>
      <c r="L37" s="6"/>
      <c r="M37" s="6"/>
      <c r="N37" s="11" t="s">
        <v>1335</v>
      </c>
      <c r="O37" s="12" t="s">
        <v>2436</v>
      </c>
      <c r="P37" s="12" t="s">
        <v>2437</v>
      </c>
      <c r="Q37" s="6"/>
      <c r="R37" s="6"/>
      <c r="S37" s="6"/>
      <c r="T37" s="6"/>
      <c r="U37" s="6"/>
      <c r="V37" s="6"/>
      <c r="W37" s="6"/>
      <c r="X37" s="6"/>
      <c r="Y37" s="6"/>
      <c r="Z37" s="6"/>
      <c r="AA37" s="6"/>
      <c r="AB37" s="6"/>
      <c r="AC37" s="6"/>
    </row>
    <row r="38" spans="1:29" x14ac:dyDescent="0.35">
      <c r="A38" s="6" t="s">
        <v>106</v>
      </c>
      <c r="B38" s="6" t="s">
        <v>107</v>
      </c>
      <c r="C38" s="6" t="s">
        <v>108</v>
      </c>
      <c r="D38" s="6" t="s">
        <v>759</v>
      </c>
      <c r="E38" s="6" t="s">
        <v>1169</v>
      </c>
      <c r="F38" s="6">
        <v>950</v>
      </c>
      <c r="G38" s="6" t="s">
        <v>1271</v>
      </c>
      <c r="H38" s="6"/>
      <c r="I38" s="15" t="s">
        <v>1018</v>
      </c>
      <c r="J38" s="15">
        <v>756</v>
      </c>
      <c r="K38" s="16" t="s">
        <v>1019</v>
      </c>
      <c r="L38" s="6"/>
      <c r="M38" s="6"/>
      <c r="N38" s="11" t="s">
        <v>1294</v>
      </c>
      <c r="O38" s="12" t="s">
        <v>2438</v>
      </c>
      <c r="P38" s="12" t="s">
        <v>2439</v>
      </c>
      <c r="Q38" s="6"/>
      <c r="R38" s="6"/>
      <c r="S38" s="6"/>
      <c r="T38" s="6"/>
      <c r="U38" s="6"/>
      <c r="V38" s="6"/>
      <c r="W38" s="6"/>
      <c r="X38" s="6"/>
      <c r="Y38" s="6"/>
      <c r="Z38" s="6"/>
      <c r="AA38" s="6"/>
      <c r="AB38" s="6"/>
      <c r="AC38" s="6"/>
    </row>
    <row r="39" spans="1:29" x14ac:dyDescent="0.35">
      <c r="A39" s="6" t="s">
        <v>109</v>
      </c>
      <c r="B39" s="6" t="s">
        <v>110</v>
      </c>
      <c r="C39" s="6" t="s">
        <v>111</v>
      </c>
      <c r="D39" s="6" t="s">
        <v>760</v>
      </c>
      <c r="E39" s="6" t="s">
        <v>1665</v>
      </c>
      <c r="F39" s="6">
        <v>124</v>
      </c>
      <c r="G39" s="6" t="s">
        <v>1666</v>
      </c>
      <c r="H39" s="6"/>
      <c r="I39" s="15" t="s">
        <v>1020</v>
      </c>
      <c r="J39" s="15">
        <v>990</v>
      </c>
      <c r="K39" s="16" t="s">
        <v>2083</v>
      </c>
      <c r="L39" s="6"/>
      <c r="M39" s="6"/>
      <c r="N39" s="11" t="s">
        <v>1282</v>
      </c>
      <c r="O39" s="12" t="s">
        <v>2440</v>
      </c>
      <c r="P39" s="12" t="s">
        <v>2441</v>
      </c>
      <c r="Q39" s="6"/>
      <c r="R39" s="6"/>
      <c r="S39" s="6"/>
      <c r="T39" s="6"/>
      <c r="U39" s="6"/>
      <c r="V39" s="6"/>
      <c r="W39" s="6"/>
      <c r="X39" s="6"/>
      <c r="Y39" s="6"/>
      <c r="Z39" s="6"/>
      <c r="AA39" s="6"/>
      <c r="AB39" s="6"/>
      <c r="AC39" s="6"/>
    </row>
    <row r="40" spans="1:29" x14ac:dyDescent="0.35">
      <c r="A40" s="6" t="s">
        <v>112</v>
      </c>
      <c r="B40" s="6" t="s">
        <v>113</v>
      </c>
      <c r="C40" s="6" t="s">
        <v>114</v>
      </c>
      <c r="D40" s="6" t="s">
        <v>761</v>
      </c>
      <c r="E40" s="6" t="s">
        <v>1026</v>
      </c>
      <c r="F40" s="6">
        <v>132</v>
      </c>
      <c r="G40" s="6" t="s">
        <v>1185</v>
      </c>
      <c r="H40" s="6"/>
      <c r="I40" s="15" t="s">
        <v>1182</v>
      </c>
      <c r="J40" s="15">
        <v>0</v>
      </c>
      <c r="K40" s="16" t="s">
        <v>1183</v>
      </c>
      <c r="L40" s="6"/>
      <c r="M40" s="6"/>
      <c r="N40" s="11" t="s">
        <v>1298</v>
      </c>
      <c r="O40" s="12" t="s">
        <v>2442</v>
      </c>
      <c r="P40" s="12" t="s">
        <v>2443</v>
      </c>
      <c r="Q40" s="6"/>
      <c r="R40" s="6"/>
      <c r="S40" s="6"/>
      <c r="T40" s="6"/>
      <c r="U40" s="6"/>
      <c r="V40" s="6"/>
      <c r="W40" s="6"/>
      <c r="X40" s="6"/>
      <c r="Y40" s="6"/>
      <c r="Z40" s="6"/>
      <c r="AA40" s="6"/>
      <c r="AB40" s="6"/>
      <c r="AC40" s="6"/>
    </row>
    <row r="41" spans="1:29" ht="28" x14ac:dyDescent="0.35">
      <c r="A41" s="6" t="s">
        <v>124</v>
      </c>
      <c r="B41" s="6" t="s">
        <v>125</v>
      </c>
      <c r="C41" s="6" t="s">
        <v>126</v>
      </c>
      <c r="D41" s="6" t="s">
        <v>765</v>
      </c>
      <c r="E41" s="6" t="s">
        <v>1673</v>
      </c>
      <c r="F41" s="6">
        <v>990</v>
      </c>
      <c r="G41" s="6" t="s">
        <v>2083</v>
      </c>
      <c r="H41" s="6"/>
      <c r="I41" s="15" t="s">
        <v>1021</v>
      </c>
      <c r="J41" s="15">
        <v>170</v>
      </c>
      <c r="K41" s="16" t="s">
        <v>1022</v>
      </c>
      <c r="L41" s="6"/>
      <c r="M41" s="6"/>
      <c r="N41" s="11" t="s">
        <v>1339</v>
      </c>
      <c r="O41" s="12" t="s">
        <v>2444</v>
      </c>
      <c r="P41" s="12" t="s">
        <v>2445</v>
      </c>
      <c r="Q41" s="6"/>
      <c r="R41" s="6"/>
      <c r="S41" s="6"/>
      <c r="T41" s="6"/>
      <c r="U41" s="6"/>
      <c r="V41" s="6"/>
      <c r="W41" s="6"/>
      <c r="X41" s="6"/>
      <c r="Y41" s="6"/>
      <c r="Z41" s="6"/>
      <c r="AA41" s="6"/>
      <c r="AB41" s="6"/>
      <c r="AC41" s="6"/>
    </row>
    <row r="42" spans="1:29" x14ac:dyDescent="0.35">
      <c r="A42" s="6" t="s">
        <v>127</v>
      </c>
      <c r="B42" s="6" t="s">
        <v>128</v>
      </c>
      <c r="C42" s="6" t="s">
        <v>129</v>
      </c>
      <c r="D42" s="6" t="s">
        <v>766</v>
      </c>
      <c r="E42" s="6" t="s">
        <v>1674</v>
      </c>
      <c r="F42" s="6">
        <v>0</v>
      </c>
      <c r="G42" s="6" t="s">
        <v>1675</v>
      </c>
      <c r="H42" s="6"/>
      <c r="I42" s="15" t="s">
        <v>1023</v>
      </c>
      <c r="J42" s="15">
        <v>188</v>
      </c>
      <c r="K42" s="16" t="s">
        <v>1024</v>
      </c>
      <c r="L42" s="6"/>
      <c r="M42" s="6"/>
      <c r="N42" s="11" t="s">
        <v>1285</v>
      </c>
      <c r="O42" s="12" t="s">
        <v>2446</v>
      </c>
      <c r="P42" s="12" t="s">
        <v>2447</v>
      </c>
      <c r="Q42" s="6"/>
      <c r="R42" s="6"/>
      <c r="S42" s="6"/>
      <c r="T42" s="6"/>
      <c r="U42" s="6"/>
      <c r="V42" s="6"/>
      <c r="W42" s="6"/>
      <c r="X42" s="6"/>
      <c r="Y42" s="6"/>
      <c r="Z42" s="6"/>
      <c r="AA42" s="6"/>
      <c r="AB42" s="6"/>
      <c r="AC42" s="6"/>
    </row>
    <row r="43" spans="1:29" x14ac:dyDescent="0.35">
      <c r="A43" s="6" t="s">
        <v>161</v>
      </c>
      <c r="B43" s="6" t="s">
        <v>162</v>
      </c>
      <c r="C43" s="6" t="s">
        <v>163</v>
      </c>
      <c r="D43" s="6" t="s">
        <v>779</v>
      </c>
      <c r="E43" s="6" t="s">
        <v>1692</v>
      </c>
      <c r="F43" s="6">
        <v>978</v>
      </c>
      <c r="G43" s="6" t="s">
        <v>1693</v>
      </c>
      <c r="H43" s="6"/>
      <c r="I43" s="15" t="s">
        <v>1025</v>
      </c>
      <c r="J43" s="15">
        <v>931</v>
      </c>
      <c r="K43" s="16" t="s">
        <v>1184</v>
      </c>
      <c r="L43" s="6"/>
      <c r="M43" s="6"/>
      <c r="N43" s="11" t="s">
        <v>1331</v>
      </c>
      <c r="O43" s="12" t="s">
        <v>2448</v>
      </c>
      <c r="P43" s="12" t="s">
        <v>2449</v>
      </c>
      <c r="Q43" s="6"/>
      <c r="R43" s="6"/>
      <c r="S43" s="6"/>
      <c r="T43" s="6"/>
      <c r="U43" s="6"/>
      <c r="V43" s="6"/>
      <c r="W43" s="6"/>
      <c r="X43" s="6"/>
      <c r="Y43" s="6"/>
      <c r="Z43" s="6"/>
      <c r="AA43" s="6"/>
      <c r="AB43" s="6"/>
      <c r="AC43" s="6"/>
    </row>
    <row r="44" spans="1:29" x14ac:dyDescent="0.35">
      <c r="A44" s="6" t="s">
        <v>140</v>
      </c>
      <c r="B44" s="6" t="s">
        <v>141</v>
      </c>
      <c r="C44" s="6" t="s">
        <v>142</v>
      </c>
      <c r="D44" s="6" t="s">
        <v>771</v>
      </c>
      <c r="E44" s="6" t="s">
        <v>1682</v>
      </c>
      <c r="F44" s="6">
        <v>170</v>
      </c>
      <c r="G44" s="6" t="s">
        <v>1683</v>
      </c>
      <c r="H44" s="6"/>
      <c r="I44" s="15" t="s">
        <v>1669</v>
      </c>
      <c r="J44" s="15">
        <v>132</v>
      </c>
      <c r="K44" s="16" t="s">
        <v>1670</v>
      </c>
      <c r="L44" s="6"/>
      <c r="M44" s="6"/>
      <c r="N44" s="11" t="s">
        <v>1327</v>
      </c>
      <c r="O44" s="12" t="s">
        <v>2450</v>
      </c>
      <c r="P44" s="12" t="s">
        <v>2451</v>
      </c>
      <c r="Q44" s="6"/>
      <c r="R44" s="6"/>
      <c r="S44" s="6"/>
      <c r="T44" s="6"/>
      <c r="U44" s="6"/>
      <c r="V44" s="6"/>
      <c r="W44" s="6"/>
      <c r="X44" s="6"/>
      <c r="Y44" s="6"/>
      <c r="Z44" s="6"/>
      <c r="AA44" s="6"/>
      <c r="AB44" s="6"/>
      <c r="AC44" s="6"/>
    </row>
    <row r="45" spans="1:29" x14ac:dyDescent="0.35">
      <c r="A45" s="6" t="s">
        <v>143</v>
      </c>
      <c r="B45" s="6" t="s">
        <v>144</v>
      </c>
      <c r="C45" s="6" t="s">
        <v>145</v>
      </c>
      <c r="D45" s="6" t="s">
        <v>772</v>
      </c>
      <c r="E45" s="6" t="s">
        <v>1082</v>
      </c>
      <c r="F45" s="6">
        <v>174</v>
      </c>
      <c r="G45" s="6" t="s">
        <v>1207</v>
      </c>
      <c r="H45" s="6"/>
      <c r="I45" s="15" t="s">
        <v>1027</v>
      </c>
      <c r="J45" s="15">
        <v>203</v>
      </c>
      <c r="K45" s="16" t="s">
        <v>1028</v>
      </c>
      <c r="L45" s="6"/>
      <c r="M45" s="6"/>
      <c r="N45" s="11" t="s">
        <v>1310</v>
      </c>
      <c r="O45" s="12" t="s">
        <v>2452</v>
      </c>
      <c r="P45" s="12" t="s">
        <v>2453</v>
      </c>
      <c r="Q45" s="6"/>
      <c r="R45" s="6"/>
      <c r="S45" s="6"/>
      <c r="T45" s="6"/>
      <c r="U45" s="6"/>
      <c r="V45" s="6"/>
      <c r="W45" s="6"/>
      <c r="X45" s="6"/>
      <c r="Y45" s="6"/>
      <c r="Z45" s="6"/>
      <c r="AA45" s="6"/>
      <c r="AB45" s="6"/>
      <c r="AC45" s="6"/>
    </row>
    <row r="46" spans="1:29" x14ac:dyDescent="0.35">
      <c r="A46" s="1" t="s">
        <v>329</v>
      </c>
      <c r="B46" s="1" t="s">
        <v>330</v>
      </c>
      <c r="C46" s="1" t="s">
        <v>331</v>
      </c>
      <c r="D46" s="1" t="s">
        <v>837</v>
      </c>
      <c r="E46" s="1" t="s">
        <v>1814</v>
      </c>
      <c r="F46" s="1">
        <v>408</v>
      </c>
      <c r="G46" s="1" t="s">
        <v>1815</v>
      </c>
      <c r="H46" s="6"/>
      <c r="I46" s="15" t="s">
        <v>1029</v>
      </c>
      <c r="J46" s="15">
        <v>262</v>
      </c>
      <c r="K46" s="16" t="s">
        <v>1030</v>
      </c>
      <c r="L46" s="6"/>
      <c r="M46" s="6"/>
      <c r="N46" s="11" t="s">
        <v>1293</v>
      </c>
      <c r="O46" s="12" t="s">
        <v>2454</v>
      </c>
      <c r="P46" s="12" t="s">
        <v>2455</v>
      </c>
      <c r="Q46" s="6"/>
      <c r="R46" s="6"/>
      <c r="S46" s="6"/>
      <c r="T46" s="6"/>
      <c r="U46" s="6"/>
      <c r="V46" s="6"/>
      <c r="W46" s="6"/>
      <c r="X46" s="6"/>
      <c r="Y46" s="6"/>
      <c r="Z46" s="6"/>
      <c r="AA46" s="6"/>
      <c r="AB46" s="6"/>
      <c r="AC46" s="6"/>
    </row>
    <row r="47" spans="1:29" ht="28" x14ac:dyDescent="0.35">
      <c r="A47" s="1" t="s">
        <v>332</v>
      </c>
      <c r="B47" s="1" t="s">
        <v>333</v>
      </c>
      <c r="C47" s="1" t="s">
        <v>334</v>
      </c>
      <c r="D47" s="1" t="s">
        <v>838</v>
      </c>
      <c r="E47" s="1" t="s">
        <v>1816</v>
      </c>
      <c r="F47" s="1">
        <v>410</v>
      </c>
      <c r="G47" s="1" t="s">
        <v>1817</v>
      </c>
      <c r="H47" s="6"/>
      <c r="I47" s="15" t="s">
        <v>1031</v>
      </c>
      <c r="J47" s="15">
        <v>208</v>
      </c>
      <c r="K47" s="16" t="s">
        <v>1032</v>
      </c>
      <c r="L47" s="6"/>
      <c r="M47" s="6"/>
      <c r="N47" s="11" t="s">
        <v>1344</v>
      </c>
      <c r="O47" s="12" t="s">
        <v>2456</v>
      </c>
      <c r="P47" s="12" t="s">
        <v>2457</v>
      </c>
      <c r="Q47" s="6"/>
      <c r="R47" s="6"/>
      <c r="S47" s="6"/>
      <c r="T47" s="6"/>
      <c r="U47" s="6"/>
      <c r="V47" s="6"/>
      <c r="W47" s="6"/>
      <c r="X47" s="6"/>
      <c r="Y47" s="6"/>
      <c r="Z47" s="6"/>
      <c r="AA47" s="6"/>
      <c r="AB47" s="6"/>
      <c r="AC47" s="6"/>
    </row>
    <row r="48" spans="1:29" x14ac:dyDescent="0.35">
      <c r="A48" s="6" t="s">
        <v>150</v>
      </c>
      <c r="B48" s="6" t="s">
        <v>151</v>
      </c>
      <c r="C48" s="6" t="s">
        <v>152</v>
      </c>
      <c r="D48" s="6" t="s">
        <v>775</v>
      </c>
      <c r="E48" s="6" t="s">
        <v>1684</v>
      </c>
      <c r="F48" s="6">
        <v>188</v>
      </c>
      <c r="G48" s="6" t="s">
        <v>1685</v>
      </c>
      <c r="H48" s="6"/>
      <c r="I48" s="15" t="s">
        <v>1033</v>
      </c>
      <c r="J48" s="15">
        <v>214</v>
      </c>
      <c r="K48" s="16" t="s">
        <v>1034</v>
      </c>
      <c r="L48" s="6"/>
      <c r="M48" s="6"/>
      <c r="N48" s="11" t="s">
        <v>1324</v>
      </c>
      <c r="O48" s="12" t="s">
        <v>2458</v>
      </c>
      <c r="P48" s="12" t="s">
        <v>2459</v>
      </c>
      <c r="Q48" s="6"/>
      <c r="R48" s="6"/>
      <c r="S48" s="6"/>
      <c r="T48" s="6"/>
      <c r="U48" s="6"/>
      <c r="V48" s="6"/>
      <c r="W48" s="6"/>
      <c r="X48" s="6"/>
      <c r="Y48" s="6"/>
      <c r="Z48" s="6"/>
      <c r="AA48" s="6"/>
      <c r="AB48" s="6"/>
      <c r="AC48" s="6"/>
    </row>
    <row r="49" spans="1:29" x14ac:dyDescent="0.35">
      <c r="A49" s="6" t="s">
        <v>709</v>
      </c>
      <c r="B49" s="6" t="s">
        <v>153</v>
      </c>
      <c r="C49" s="6" t="s">
        <v>154</v>
      </c>
      <c r="D49" s="6" t="s">
        <v>776</v>
      </c>
      <c r="E49" s="6" t="s">
        <v>1686</v>
      </c>
      <c r="F49" s="6">
        <v>952</v>
      </c>
      <c r="G49" s="6" t="s">
        <v>1687</v>
      </c>
      <c r="H49" s="6"/>
      <c r="I49" s="15" t="s">
        <v>1680</v>
      </c>
      <c r="J49" s="15">
        <v>12</v>
      </c>
      <c r="K49" s="16" t="s">
        <v>1681</v>
      </c>
      <c r="L49" s="6"/>
      <c r="M49" s="6"/>
      <c r="N49" s="11" t="s">
        <v>1303</v>
      </c>
      <c r="O49" s="12" t="s">
        <v>2460</v>
      </c>
      <c r="P49" s="12" t="s">
        <v>2461</v>
      </c>
      <c r="Q49" s="6"/>
      <c r="R49" s="6"/>
      <c r="S49" s="6"/>
      <c r="T49" s="6"/>
      <c r="U49" s="6"/>
      <c r="V49" s="6"/>
      <c r="W49" s="6"/>
      <c r="X49" s="6"/>
      <c r="Y49" s="6"/>
      <c r="Z49" s="6"/>
      <c r="AA49" s="6"/>
      <c r="AB49" s="6"/>
      <c r="AC49" s="6"/>
    </row>
    <row r="50" spans="1:29" x14ac:dyDescent="0.35">
      <c r="A50" s="6" t="s">
        <v>155</v>
      </c>
      <c r="B50" s="6" t="s">
        <v>156</v>
      </c>
      <c r="C50" s="6" t="s">
        <v>157</v>
      </c>
      <c r="D50" s="6" t="s">
        <v>777</v>
      </c>
      <c r="E50" s="6" t="s">
        <v>1065</v>
      </c>
      <c r="F50" s="6">
        <v>191</v>
      </c>
      <c r="G50" s="6" t="s">
        <v>2084</v>
      </c>
      <c r="H50" s="6"/>
      <c r="I50" s="15" t="s">
        <v>1037</v>
      </c>
      <c r="J50" s="15">
        <v>818</v>
      </c>
      <c r="K50" s="16" t="s">
        <v>1038</v>
      </c>
      <c r="L50" s="6"/>
      <c r="M50" s="6"/>
      <c r="N50" s="11" t="s">
        <v>1321</v>
      </c>
      <c r="O50" s="12" t="s">
        <v>2462</v>
      </c>
      <c r="P50" s="12" t="s">
        <v>2463</v>
      </c>
      <c r="Q50" s="6"/>
      <c r="R50" s="6"/>
      <c r="S50" s="6"/>
      <c r="T50" s="6"/>
      <c r="U50" s="6"/>
      <c r="V50" s="6"/>
      <c r="W50" s="6"/>
      <c r="X50" s="6"/>
      <c r="Y50" s="6"/>
      <c r="Z50" s="6"/>
      <c r="AA50" s="6"/>
      <c r="AB50" s="6"/>
      <c r="AC50" s="6"/>
    </row>
    <row r="51" spans="1:29" x14ac:dyDescent="0.35">
      <c r="A51" s="6" t="s">
        <v>158</v>
      </c>
      <c r="B51" s="6" t="s">
        <v>159</v>
      </c>
      <c r="C51" s="6" t="s">
        <v>160</v>
      </c>
      <c r="D51" s="6" t="s">
        <v>778</v>
      </c>
      <c r="E51" s="6" t="s">
        <v>1690</v>
      </c>
      <c r="F51" s="6">
        <v>931</v>
      </c>
      <c r="G51" s="6" t="s">
        <v>1691</v>
      </c>
      <c r="H51" s="6"/>
      <c r="I51" s="15" t="s">
        <v>1039</v>
      </c>
      <c r="J51" s="15">
        <v>232</v>
      </c>
      <c r="K51" s="16" t="s">
        <v>1040</v>
      </c>
      <c r="L51" s="6"/>
      <c r="M51" s="6"/>
      <c r="N51" s="11" t="s">
        <v>1312</v>
      </c>
      <c r="O51" s="12" t="s">
        <v>2464</v>
      </c>
      <c r="P51" s="12" t="s">
        <v>2465</v>
      </c>
      <c r="Q51" s="6"/>
      <c r="R51" s="6"/>
      <c r="S51" s="6"/>
      <c r="T51" s="6"/>
      <c r="U51" s="6"/>
      <c r="V51" s="6"/>
      <c r="W51" s="6"/>
      <c r="X51" s="6"/>
      <c r="Y51" s="6"/>
      <c r="Z51" s="6"/>
      <c r="AA51" s="6"/>
      <c r="AB51" s="6"/>
      <c r="AC51" s="6"/>
    </row>
    <row r="52" spans="1:29" ht="28" x14ac:dyDescent="0.35">
      <c r="A52" s="6" t="s">
        <v>167</v>
      </c>
      <c r="B52" s="6" t="s">
        <v>168</v>
      </c>
      <c r="C52" s="6" t="s">
        <v>169</v>
      </c>
      <c r="D52" s="6" t="s">
        <v>781</v>
      </c>
      <c r="E52" s="6" t="s">
        <v>1698</v>
      </c>
      <c r="F52" s="6">
        <v>208</v>
      </c>
      <c r="G52" s="6" t="s">
        <v>1699</v>
      </c>
      <c r="H52" s="6"/>
      <c r="I52" s="15" t="s">
        <v>1041</v>
      </c>
      <c r="J52" s="15">
        <v>230</v>
      </c>
      <c r="K52" s="16" t="s">
        <v>1042</v>
      </c>
      <c r="L52" s="6"/>
      <c r="M52" s="6"/>
      <c r="N52" s="11" t="s">
        <v>1323</v>
      </c>
      <c r="O52" s="12" t="s">
        <v>2517</v>
      </c>
      <c r="P52" s="12" t="s">
        <v>2518</v>
      </c>
      <c r="Q52" s="6"/>
      <c r="R52" s="6"/>
      <c r="S52" s="6"/>
      <c r="T52" s="6"/>
      <c r="U52" s="6"/>
      <c r="V52" s="6"/>
      <c r="W52" s="6"/>
      <c r="X52" s="6"/>
      <c r="Y52" s="6"/>
      <c r="Z52" s="6"/>
      <c r="AA52" s="6"/>
      <c r="AB52" s="6"/>
      <c r="AC52" s="6"/>
    </row>
    <row r="53" spans="1:29" x14ac:dyDescent="0.35">
      <c r="A53" s="6" t="s">
        <v>2082</v>
      </c>
      <c r="B53" s="6" t="s">
        <v>92</v>
      </c>
      <c r="C53" s="6" t="s">
        <v>93</v>
      </c>
      <c r="D53" s="6" t="s">
        <v>754</v>
      </c>
      <c r="E53" s="6" t="s">
        <v>1655</v>
      </c>
      <c r="F53" s="6">
        <v>96</v>
      </c>
      <c r="G53" s="6" t="s">
        <v>1656</v>
      </c>
      <c r="H53" s="6"/>
      <c r="I53" s="15" t="s">
        <v>1688</v>
      </c>
      <c r="J53" s="15">
        <v>978</v>
      </c>
      <c r="K53" s="16" t="s">
        <v>1689</v>
      </c>
      <c r="L53" s="6"/>
      <c r="M53" s="6"/>
      <c r="N53" s="11" t="s">
        <v>1347</v>
      </c>
      <c r="O53" s="12" t="s">
        <v>2466</v>
      </c>
      <c r="P53" s="12" t="s">
        <v>2467</v>
      </c>
      <c r="Q53" s="6"/>
      <c r="R53" s="6"/>
      <c r="S53" s="6"/>
      <c r="T53" s="6"/>
      <c r="U53" s="6"/>
      <c r="V53" s="6"/>
      <c r="W53" s="6"/>
      <c r="X53" s="6"/>
      <c r="Y53" s="6"/>
      <c r="Z53" s="6"/>
      <c r="AA53" s="6"/>
      <c r="AB53" s="6"/>
      <c r="AC53" s="6"/>
    </row>
    <row r="54" spans="1:29" x14ac:dyDescent="0.35">
      <c r="A54" s="6" t="s">
        <v>170</v>
      </c>
      <c r="B54" s="6" t="s">
        <v>171</v>
      </c>
      <c r="C54" s="6" t="s">
        <v>172</v>
      </c>
      <c r="D54" s="6" t="s">
        <v>782</v>
      </c>
      <c r="E54" s="6" t="s">
        <v>1700</v>
      </c>
      <c r="F54" s="6">
        <v>262</v>
      </c>
      <c r="G54" s="6" t="s">
        <v>1701</v>
      </c>
      <c r="H54" s="6"/>
      <c r="I54" s="15" t="s">
        <v>1045</v>
      </c>
      <c r="J54" s="15">
        <v>242</v>
      </c>
      <c r="K54" s="16" t="s">
        <v>1186</v>
      </c>
      <c r="L54" s="6"/>
      <c r="M54" s="6"/>
      <c r="N54" s="11" t="s">
        <v>1338</v>
      </c>
      <c r="O54" s="12" t="s">
        <v>2468</v>
      </c>
      <c r="P54" s="12" t="s">
        <v>2469</v>
      </c>
      <c r="Q54" s="6"/>
      <c r="R54" s="6"/>
      <c r="S54" s="6"/>
      <c r="T54" s="6"/>
      <c r="U54" s="6"/>
      <c r="V54" s="6"/>
      <c r="W54" s="6"/>
      <c r="X54" s="6"/>
      <c r="Y54" s="6"/>
      <c r="Z54" s="6"/>
      <c r="AA54" s="6"/>
      <c r="AB54" s="6"/>
      <c r="AC54" s="6"/>
    </row>
    <row r="55" spans="1:29" ht="28" x14ac:dyDescent="0.35">
      <c r="A55" s="6" t="s">
        <v>173</v>
      </c>
      <c r="B55" s="6" t="s">
        <v>174</v>
      </c>
      <c r="C55" s="6" t="s">
        <v>175</v>
      </c>
      <c r="D55" s="6" t="s">
        <v>783</v>
      </c>
      <c r="E55" s="6" t="s">
        <v>1702</v>
      </c>
      <c r="F55" s="6">
        <v>951</v>
      </c>
      <c r="G55" s="6" t="s">
        <v>1703</v>
      </c>
      <c r="H55" s="6"/>
      <c r="I55" s="15" t="s">
        <v>1046</v>
      </c>
      <c r="J55" s="15">
        <v>238</v>
      </c>
      <c r="K55" s="16" t="s">
        <v>1047</v>
      </c>
      <c r="L55" s="6"/>
      <c r="M55" s="6"/>
      <c r="N55" s="11" t="s">
        <v>1288</v>
      </c>
      <c r="O55" s="12" t="s">
        <v>2470</v>
      </c>
      <c r="P55" s="12" t="s">
        <v>2471</v>
      </c>
      <c r="Q55" s="6"/>
      <c r="R55" s="6"/>
      <c r="S55" s="6"/>
      <c r="T55" s="6"/>
      <c r="U55" s="6"/>
      <c r="V55" s="6"/>
      <c r="W55" s="6"/>
      <c r="X55" s="6"/>
      <c r="Y55" s="6"/>
      <c r="Z55" s="6"/>
      <c r="AA55" s="6"/>
      <c r="AB55" s="6"/>
      <c r="AC55" s="6"/>
    </row>
    <row r="56" spans="1:29" x14ac:dyDescent="0.35">
      <c r="A56" s="1" t="s">
        <v>182</v>
      </c>
      <c r="B56" s="1" t="s">
        <v>183</v>
      </c>
      <c r="C56" s="1" t="s">
        <v>184</v>
      </c>
      <c r="D56" s="1" t="s">
        <v>786</v>
      </c>
      <c r="E56" s="1" t="s">
        <v>1708</v>
      </c>
      <c r="F56" s="1">
        <v>818</v>
      </c>
      <c r="G56" s="1" t="s">
        <v>1709</v>
      </c>
      <c r="H56" s="6"/>
      <c r="I56" s="15" t="s">
        <v>1048</v>
      </c>
      <c r="J56" s="15">
        <v>826</v>
      </c>
      <c r="K56" s="16" t="s">
        <v>1049</v>
      </c>
      <c r="L56" s="6"/>
      <c r="M56" s="6"/>
      <c r="N56" s="11" t="s">
        <v>1291</v>
      </c>
      <c r="O56" s="12" t="s">
        <v>2472</v>
      </c>
      <c r="P56" s="12" t="s">
        <v>2473</v>
      </c>
      <c r="Q56" s="6"/>
      <c r="R56" s="6"/>
      <c r="S56" s="6"/>
      <c r="T56" s="6"/>
      <c r="U56" s="6"/>
      <c r="V56" s="6"/>
      <c r="W56" s="6"/>
      <c r="X56" s="6"/>
      <c r="Y56" s="6"/>
      <c r="Z56" s="6"/>
      <c r="AA56" s="6"/>
      <c r="AB56" s="6"/>
      <c r="AC56" s="6"/>
    </row>
    <row r="57" spans="1:29" x14ac:dyDescent="0.35">
      <c r="A57" s="1" t="s">
        <v>660</v>
      </c>
      <c r="B57" s="1" t="s">
        <v>661</v>
      </c>
      <c r="C57" s="1" t="s">
        <v>662</v>
      </c>
      <c r="D57" s="1" t="s">
        <v>952</v>
      </c>
      <c r="E57" s="1" t="s">
        <v>2038</v>
      </c>
      <c r="F57" s="1">
        <v>784</v>
      </c>
      <c r="G57" s="1" t="s">
        <v>2039</v>
      </c>
      <c r="H57" s="6"/>
      <c r="I57" s="15" t="s">
        <v>1050</v>
      </c>
      <c r="J57" s="15">
        <v>981</v>
      </c>
      <c r="K57" s="16" t="s">
        <v>1051</v>
      </c>
      <c r="L57" s="6"/>
      <c r="M57" s="6"/>
      <c r="N57" s="11" t="s">
        <v>1315</v>
      </c>
      <c r="O57" s="12" t="s">
        <v>2474</v>
      </c>
      <c r="P57" s="12" t="s">
        <v>2475</v>
      </c>
      <c r="Q57" s="6"/>
      <c r="R57" s="6"/>
      <c r="S57" s="6"/>
      <c r="T57" s="6"/>
      <c r="U57" s="6"/>
      <c r="V57" s="6"/>
      <c r="W57" s="6"/>
      <c r="X57" s="6"/>
      <c r="Y57" s="6"/>
      <c r="Z57" s="6"/>
      <c r="AA57" s="6"/>
      <c r="AB57" s="6"/>
      <c r="AC57" s="6"/>
    </row>
    <row r="58" spans="1:29" ht="42" x14ac:dyDescent="0.35">
      <c r="A58" s="1" t="s">
        <v>179</v>
      </c>
      <c r="B58" s="1" t="s">
        <v>180</v>
      </c>
      <c r="C58" s="1" t="s">
        <v>181</v>
      </c>
      <c r="D58" s="1" t="s">
        <v>785</v>
      </c>
      <c r="E58" s="1" t="s">
        <v>1706</v>
      </c>
      <c r="F58" s="1">
        <v>840</v>
      </c>
      <c r="G58" s="1" t="s">
        <v>1707</v>
      </c>
      <c r="H58" s="6"/>
      <c r="I58" s="15" t="s">
        <v>1187</v>
      </c>
      <c r="J58" s="15">
        <v>0</v>
      </c>
      <c r="K58" s="16" t="s">
        <v>1188</v>
      </c>
      <c r="L58" s="6"/>
      <c r="M58" s="6"/>
      <c r="N58" s="11" t="s">
        <v>1336</v>
      </c>
      <c r="O58" s="12" t="s">
        <v>2476</v>
      </c>
      <c r="P58" s="12" t="s">
        <v>2477</v>
      </c>
      <c r="Q58" s="6"/>
      <c r="R58" s="6"/>
      <c r="S58" s="6"/>
      <c r="T58" s="6"/>
      <c r="U58" s="6"/>
      <c r="V58" s="6"/>
      <c r="W58" s="6"/>
      <c r="X58" s="6"/>
      <c r="Y58" s="6"/>
      <c r="Z58" s="6"/>
      <c r="AA58" s="6"/>
      <c r="AB58" s="6"/>
      <c r="AC58" s="6"/>
    </row>
    <row r="59" spans="1:29" x14ac:dyDescent="0.35">
      <c r="A59" s="1" t="s">
        <v>191</v>
      </c>
      <c r="B59" s="1" t="s">
        <v>192</v>
      </c>
      <c r="C59" s="1" t="s">
        <v>193</v>
      </c>
      <c r="D59" s="1" t="s">
        <v>789</v>
      </c>
      <c r="E59" s="1" t="s">
        <v>1714</v>
      </c>
      <c r="F59" s="1">
        <v>232</v>
      </c>
      <c r="G59" s="1" t="s">
        <v>1715</v>
      </c>
      <c r="H59" s="6"/>
      <c r="I59" s="15" t="s">
        <v>1052</v>
      </c>
      <c r="J59" s="15">
        <v>936</v>
      </c>
      <c r="K59" s="16" t="s">
        <v>1053</v>
      </c>
      <c r="L59" s="6"/>
      <c r="M59" s="6"/>
      <c r="N59" s="11" t="s">
        <v>1280</v>
      </c>
      <c r="O59" s="12" t="s">
        <v>2478</v>
      </c>
      <c r="P59" s="12" t="s">
        <v>2479</v>
      </c>
      <c r="Q59" s="6"/>
      <c r="R59" s="6"/>
      <c r="S59" s="6"/>
      <c r="T59" s="6"/>
      <c r="U59" s="6"/>
      <c r="V59" s="6"/>
      <c r="W59" s="6"/>
      <c r="X59" s="6"/>
      <c r="Y59" s="6"/>
      <c r="Z59" s="6"/>
      <c r="AA59" s="6"/>
      <c r="AB59" s="6"/>
      <c r="AC59" s="6"/>
    </row>
    <row r="60" spans="1:29" x14ac:dyDescent="0.35">
      <c r="A60" s="1" t="s">
        <v>590</v>
      </c>
      <c r="B60" s="1" t="s">
        <v>591</v>
      </c>
      <c r="C60" s="1" t="s">
        <v>592</v>
      </c>
      <c r="D60" s="1" t="s">
        <v>927</v>
      </c>
      <c r="E60" s="1" t="s">
        <v>1994</v>
      </c>
      <c r="F60" s="1">
        <v>978</v>
      </c>
      <c r="G60" s="1" t="s">
        <v>1995</v>
      </c>
      <c r="H60" s="6"/>
      <c r="I60" s="15" t="s">
        <v>1054</v>
      </c>
      <c r="J60" s="15">
        <v>292</v>
      </c>
      <c r="K60" s="16" t="s">
        <v>1055</v>
      </c>
      <c r="L60" s="6"/>
      <c r="M60" s="6"/>
      <c r="N60" s="11" t="s">
        <v>1284</v>
      </c>
      <c r="O60" s="12" t="s">
        <v>2480</v>
      </c>
      <c r="P60" s="12" t="s">
        <v>2481</v>
      </c>
      <c r="Q60" s="6"/>
      <c r="R60" s="6"/>
      <c r="S60" s="6"/>
      <c r="T60" s="6"/>
      <c r="U60" s="6"/>
      <c r="V60" s="6"/>
      <c r="W60" s="6"/>
      <c r="X60" s="6"/>
      <c r="Y60" s="6"/>
      <c r="Z60" s="6"/>
      <c r="AA60" s="6"/>
      <c r="AB60" s="6"/>
      <c r="AC60" s="6"/>
    </row>
    <row r="61" spans="1:29" x14ac:dyDescent="0.35">
      <c r="A61" s="1" t="s">
        <v>194</v>
      </c>
      <c r="B61" s="1" t="s">
        <v>195</v>
      </c>
      <c r="C61" s="1" t="s">
        <v>196</v>
      </c>
      <c r="D61" s="1" t="s">
        <v>790</v>
      </c>
      <c r="E61" s="1" t="s">
        <v>1718</v>
      </c>
      <c r="F61" s="1">
        <v>978</v>
      </c>
      <c r="G61" s="1" t="s">
        <v>1719</v>
      </c>
      <c r="H61" s="6"/>
      <c r="I61" s="15" t="s">
        <v>1056</v>
      </c>
      <c r="J61" s="15">
        <v>270</v>
      </c>
      <c r="K61" s="16" t="s">
        <v>1057</v>
      </c>
      <c r="L61" s="6"/>
      <c r="M61" s="6"/>
      <c r="N61" s="11" t="s">
        <v>1283</v>
      </c>
      <c r="O61" s="12" t="s">
        <v>2482</v>
      </c>
      <c r="P61" s="12" t="s">
        <v>2483</v>
      </c>
      <c r="Q61" s="6"/>
      <c r="R61" s="6"/>
      <c r="S61" s="6"/>
      <c r="T61" s="6"/>
      <c r="U61" s="6"/>
      <c r="V61" s="6"/>
      <c r="W61" s="6"/>
      <c r="X61" s="6"/>
      <c r="Y61" s="6"/>
      <c r="Z61" s="6"/>
      <c r="AA61" s="6"/>
      <c r="AB61" s="6"/>
      <c r="AC61" s="6"/>
    </row>
    <row r="62" spans="1:29" x14ac:dyDescent="0.35">
      <c r="A62" s="1" t="s">
        <v>719</v>
      </c>
      <c r="B62" s="1" t="s">
        <v>605</v>
      </c>
      <c r="C62" s="1" t="s">
        <v>606</v>
      </c>
      <c r="D62" s="1" t="s">
        <v>932</v>
      </c>
      <c r="E62" s="1" t="s">
        <v>1144</v>
      </c>
      <c r="F62" s="1">
        <v>748</v>
      </c>
      <c r="G62" s="1" t="s">
        <v>1254</v>
      </c>
      <c r="I62" s="2" t="s">
        <v>1058</v>
      </c>
      <c r="J62" s="2">
        <v>324</v>
      </c>
      <c r="K62" s="3" t="s">
        <v>1059</v>
      </c>
      <c r="N62" s="11" t="s">
        <v>1326</v>
      </c>
      <c r="O62" s="12" t="s">
        <v>2484</v>
      </c>
      <c r="P62" s="12" t="s">
        <v>2485</v>
      </c>
      <c r="Q62" s="6"/>
      <c r="R62" s="6"/>
      <c r="S62" s="6"/>
    </row>
    <row r="63" spans="1:29" ht="28" x14ac:dyDescent="0.35">
      <c r="A63" s="6" t="s">
        <v>666</v>
      </c>
      <c r="B63" s="6" t="s">
        <v>667</v>
      </c>
      <c r="C63" s="6" t="s">
        <v>668</v>
      </c>
      <c r="D63" s="6" t="s">
        <v>954</v>
      </c>
      <c r="E63" s="6" t="s">
        <v>1478</v>
      </c>
      <c r="F63" s="6">
        <v>840</v>
      </c>
      <c r="G63" s="6" t="s">
        <v>1161</v>
      </c>
      <c r="I63" s="2" t="s">
        <v>1060</v>
      </c>
      <c r="J63" s="2">
        <v>320</v>
      </c>
      <c r="K63" s="3" t="s">
        <v>1061</v>
      </c>
      <c r="N63" s="11" t="s">
        <v>1279</v>
      </c>
      <c r="O63" s="12" t="s">
        <v>2486</v>
      </c>
      <c r="P63" s="12" t="s">
        <v>2487</v>
      </c>
      <c r="Q63" s="6"/>
      <c r="R63" s="6"/>
      <c r="S63" s="6"/>
    </row>
    <row r="64" spans="1:29" ht="28" x14ac:dyDescent="0.35">
      <c r="A64" s="1" t="s">
        <v>197</v>
      </c>
      <c r="B64" s="1" t="s">
        <v>198</v>
      </c>
      <c r="C64" s="1" t="s">
        <v>199</v>
      </c>
      <c r="D64" s="1" t="s">
        <v>791</v>
      </c>
      <c r="E64" s="1" t="s">
        <v>1720</v>
      </c>
      <c r="F64" s="1">
        <v>230</v>
      </c>
      <c r="G64" s="1" t="s">
        <v>1721</v>
      </c>
      <c r="I64" s="2" t="s">
        <v>1062</v>
      </c>
      <c r="J64" s="2">
        <v>328</v>
      </c>
      <c r="K64" s="3" t="s">
        <v>1189</v>
      </c>
      <c r="N64" s="11" t="s">
        <v>1281</v>
      </c>
      <c r="O64" s="12" t="s">
        <v>2488</v>
      </c>
      <c r="P64" s="12" t="s">
        <v>2489</v>
      </c>
      <c r="Q64" s="6"/>
      <c r="R64" s="6"/>
      <c r="S64" s="6"/>
    </row>
    <row r="65" spans="1:19" ht="28" x14ac:dyDescent="0.35">
      <c r="A65" s="1" t="s">
        <v>518</v>
      </c>
      <c r="B65" s="1" t="s">
        <v>519</v>
      </c>
      <c r="C65" s="1" t="s">
        <v>520</v>
      </c>
      <c r="D65" s="1" t="s">
        <v>902</v>
      </c>
      <c r="E65" s="1" t="s">
        <v>1947</v>
      </c>
      <c r="F65" s="1">
        <v>643</v>
      </c>
      <c r="G65" s="1" t="s">
        <v>1948</v>
      </c>
      <c r="I65" s="2" t="s">
        <v>1063</v>
      </c>
      <c r="J65" s="2">
        <v>344</v>
      </c>
      <c r="K65" s="3" t="s">
        <v>1781</v>
      </c>
      <c r="N65" s="11" t="s">
        <v>1304</v>
      </c>
      <c r="O65" s="12" t="s">
        <v>2490</v>
      </c>
      <c r="P65" s="12" t="s">
        <v>2491</v>
      </c>
      <c r="Q65" s="6"/>
      <c r="R65" s="6"/>
      <c r="S65" s="6"/>
    </row>
    <row r="66" spans="1:19" ht="42" x14ac:dyDescent="0.35">
      <c r="A66" s="1" t="s">
        <v>204</v>
      </c>
      <c r="B66" s="1" t="s">
        <v>205</v>
      </c>
      <c r="C66" s="1" t="s">
        <v>206</v>
      </c>
      <c r="D66" s="1" t="s">
        <v>794</v>
      </c>
      <c r="E66" s="1" t="s">
        <v>1726</v>
      </c>
      <c r="F66" s="1">
        <v>242</v>
      </c>
      <c r="G66" s="1" t="s">
        <v>1727</v>
      </c>
      <c r="I66" s="2" t="s">
        <v>1064</v>
      </c>
      <c r="J66" s="2">
        <v>340</v>
      </c>
      <c r="K66" s="3" t="s">
        <v>1190</v>
      </c>
      <c r="N66" s="11" t="s">
        <v>1308</v>
      </c>
      <c r="O66" s="12" t="s">
        <v>2492</v>
      </c>
      <c r="P66" s="12" t="s">
        <v>2493</v>
      </c>
      <c r="Q66" s="6"/>
      <c r="R66" s="6"/>
      <c r="S66" s="6"/>
    </row>
    <row r="67" spans="1:19" ht="28" x14ac:dyDescent="0.35">
      <c r="A67" s="1" t="s">
        <v>207</v>
      </c>
      <c r="B67" s="1" t="s">
        <v>208</v>
      </c>
      <c r="C67" s="1" t="s">
        <v>209</v>
      </c>
      <c r="D67" s="1" t="s">
        <v>795</v>
      </c>
      <c r="E67" s="1" t="s">
        <v>1728</v>
      </c>
      <c r="F67" s="1">
        <v>978</v>
      </c>
      <c r="G67" s="1" t="s">
        <v>1729</v>
      </c>
      <c r="I67" s="2" t="s">
        <v>1716</v>
      </c>
      <c r="J67" s="2">
        <v>191</v>
      </c>
      <c r="K67" s="3" t="s">
        <v>1717</v>
      </c>
      <c r="N67" s="11" t="s">
        <v>1289</v>
      </c>
      <c r="O67" s="12" t="s">
        <v>2494</v>
      </c>
      <c r="P67" s="12" t="s">
        <v>2495</v>
      </c>
      <c r="Q67" s="6"/>
      <c r="R67" s="6"/>
      <c r="S67" s="6"/>
    </row>
    <row r="68" spans="1:19" x14ac:dyDescent="0.35">
      <c r="A68" s="1" t="s">
        <v>210</v>
      </c>
      <c r="B68" s="1" t="s">
        <v>211</v>
      </c>
      <c r="C68" s="1" t="s">
        <v>212</v>
      </c>
      <c r="D68" s="1" t="s">
        <v>796</v>
      </c>
      <c r="E68" s="1" t="s">
        <v>1730</v>
      </c>
      <c r="F68" s="1">
        <v>978</v>
      </c>
      <c r="G68" s="1" t="s">
        <v>1731</v>
      </c>
      <c r="I68" s="2" t="s">
        <v>1066</v>
      </c>
      <c r="J68" s="2">
        <v>332</v>
      </c>
      <c r="K68" s="3" t="s">
        <v>1191</v>
      </c>
      <c r="N68" s="11" t="s">
        <v>1322</v>
      </c>
      <c r="O68" s="12" t="s">
        <v>2496</v>
      </c>
      <c r="P68" s="12" t="s">
        <v>2497</v>
      </c>
      <c r="Q68" s="6"/>
      <c r="R68" s="6"/>
      <c r="S68" s="6"/>
    </row>
    <row r="69" spans="1:19" x14ac:dyDescent="0.35">
      <c r="A69" s="1" t="s">
        <v>222</v>
      </c>
      <c r="B69" s="1" t="s">
        <v>223</v>
      </c>
      <c r="C69" s="1" t="s">
        <v>224</v>
      </c>
      <c r="D69" s="1" t="s">
        <v>800</v>
      </c>
      <c r="E69" s="1" t="s">
        <v>1738</v>
      </c>
      <c r="F69" s="1">
        <v>950</v>
      </c>
      <c r="G69" s="1" t="s">
        <v>1739</v>
      </c>
      <c r="I69" s="2" t="s">
        <v>1067</v>
      </c>
      <c r="J69" s="2">
        <v>348</v>
      </c>
      <c r="K69" s="3" t="s">
        <v>1192</v>
      </c>
      <c r="N69" s="11" t="s">
        <v>1332</v>
      </c>
      <c r="O69" s="12" t="s">
        <v>2498</v>
      </c>
      <c r="P69" s="12" t="s">
        <v>2499</v>
      </c>
      <c r="Q69" s="6"/>
      <c r="R69" s="6"/>
      <c r="S69" s="6"/>
    </row>
    <row r="70" spans="1:19" ht="28" x14ac:dyDescent="0.35">
      <c r="A70" s="1" t="s">
        <v>225</v>
      </c>
      <c r="B70" s="1" t="s">
        <v>226</v>
      </c>
      <c r="C70" s="1" t="s">
        <v>227</v>
      </c>
      <c r="D70" s="1" t="s">
        <v>801</v>
      </c>
      <c r="E70" s="1" t="s">
        <v>1740</v>
      </c>
      <c r="F70" s="1">
        <v>270</v>
      </c>
      <c r="G70" s="1" t="s">
        <v>1741</v>
      </c>
      <c r="I70" s="2" t="s">
        <v>1068</v>
      </c>
      <c r="J70" s="2">
        <v>360</v>
      </c>
      <c r="K70" s="3" t="s">
        <v>1193</v>
      </c>
      <c r="N70" s="11" t="s">
        <v>1337</v>
      </c>
      <c r="O70" s="12" t="s">
        <v>2500</v>
      </c>
      <c r="P70" s="12" t="s">
        <v>2501</v>
      </c>
      <c r="Q70" s="6"/>
      <c r="R70" s="6"/>
      <c r="S70" s="6"/>
    </row>
    <row r="71" spans="1:19" x14ac:dyDescent="0.35">
      <c r="A71" s="1" t="s">
        <v>228</v>
      </c>
      <c r="B71" s="1" t="s">
        <v>229</v>
      </c>
      <c r="C71" s="1" t="s">
        <v>230</v>
      </c>
      <c r="D71" s="1" t="s">
        <v>802</v>
      </c>
      <c r="E71" s="1" t="s">
        <v>1742</v>
      </c>
      <c r="F71" s="1">
        <v>981</v>
      </c>
      <c r="G71" s="1" t="s">
        <v>1743</v>
      </c>
      <c r="I71" s="2" t="s">
        <v>1069</v>
      </c>
      <c r="J71" s="2">
        <v>376</v>
      </c>
      <c r="K71" s="3" t="s">
        <v>1194</v>
      </c>
      <c r="N71" s="11" t="s">
        <v>1319</v>
      </c>
      <c r="O71" s="12" t="s">
        <v>2502</v>
      </c>
      <c r="P71" s="12" t="s">
        <v>2503</v>
      </c>
      <c r="Q71" s="6"/>
      <c r="R71" s="6"/>
      <c r="S71" s="6"/>
    </row>
    <row r="72" spans="1:19" ht="28" x14ac:dyDescent="0.35">
      <c r="A72" s="6" t="s">
        <v>584</v>
      </c>
      <c r="B72" s="1" t="s">
        <v>585</v>
      </c>
      <c r="C72" s="1" t="s">
        <v>586</v>
      </c>
      <c r="D72" s="1" t="s">
        <v>925</v>
      </c>
      <c r="I72" s="2" t="s">
        <v>1195</v>
      </c>
      <c r="J72" s="2">
        <v>0</v>
      </c>
      <c r="K72" s="3" t="s">
        <v>1196</v>
      </c>
      <c r="N72" s="11" t="s">
        <v>1320</v>
      </c>
      <c r="O72" s="12" t="s">
        <v>2504</v>
      </c>
      <c r="P72" s="12" t="s">
        <v>2505</v>
      </c>
      <c r="Q72" s="6"/>
      <c r="R72" s="6"/>
      <c r="S72" s="6"/>
    </row>
    <row r="73" spans="1:19" x14ac:dyDescent="0.35">
      <c r="A73" s="1" t="s">
        <v>234</v>
      </c>
      <c r="B73" s="1" t="s">
        <v>235</v>
      </c>
      <c r="C73" s="1" t="s">
        <v>236</v>
      </c>
      <c r="D73" s="1" t="s">
        <v>804</v>
      </c>
      <c r="E73" s="1" t="s">
        <v>1746</v>
      </c>
      <c r="F73" s="1">
        <v>936</v>
      </c>
      <c r="G73" s="1" t="s">
        <v>1747</v>
      </c>
      <c r="I73" s="2" t="s">
        <v>1070</v>
      </c>
      <c r="J73" s="2">
        <v>356</v>
      </c>
      <c r="K73" s="3" t="s">
        <v>1197</v>
      </c>
      <c r="N73" s="11" t="s">
        <v>1316</v>
      </c>
      <c r="O73" s="12" t="s">
        <v>2506</v>
      </c>
      <c r="P73" s="12" t="s">
        <v>2507</v>
      </c>
      <c r="Q73" s="6"/>
      <c r="R73" s="6"/>
      <c r="S73" s="6"/>
    </row>
    <row r="74" spans="1:19" ht="42" x14ac:dyDescent="0.35">
      <c r="A74" s="1" t="s">
        <v>237</v>
      </c>
      <c r="B74" s="1" t="s">
        <v>238</v>
      </c>
      <c r="C74" s="1" t="s">
        <v>239</v>
      </c>
      <c r="D74" s="1" t="s">
        <v>805</v>
      </c>
      <c r="E74" s="1" t="s">
        <v>1750</v>
      </c>
      <c r="F74" s="1">
        <v>292</v>
      </c>
      <c r="G74" s="1" t="s">
        <v>1751</v>
      </c>
      <c r="I74" s="2" t="s">
        <v>1071</v>
      </c>
      <c r="J74" s="2">
        <v>368</v>
      </c>
      <c r="K74" s="3" t="s">
        <v>1072</v>
      </c>
      <c r="N74" s="11">
        <v>7103</v>
      </c>
      <c r="O74" s="12" t="s">
        <v>2522</v>
      </c>
      <c r="P74" s="12" t="s">
        <v>2523</v>
      </c>
      <c r="Q74" s="6"/>
      <c r="R74" s="6"/>
      <c r="S74" s="6"/>
    </row>
    <row r="75" spans="1:19" x14ac:dyDescent="0.35">
      <c r="A75" s="1" t="s">
        <v>240</v>
      </c>
      <c r="B75" s="1" t="s">
        <v>241</v>
      </c>
      <c r="C75" s="1" t="s">
        <v>242</v>
      </c>
      <c r="D75" s="1" t="s">
        <v>806</v>
      </c>
      <c r="E75" s="1" t="s">
        <v>1754</v>
      </c>
      <c r="F75" s="1">
        <v>978</v>
      </c>
      <c r="G75" s="1" t="s">
        <v>1755</v>
      </c>
      <c r="I75" s="2" t="s">
        <v>1073</v>
      </c>
      <c r="J75" s="2">
        <v>364</v>
      </c>
      <c r="K75" s="3" t="s">
        <v>1198</v>
      </c>
      <c r="N75" s="6"/>
      <c r="O75" s="6"/>
      <c r="P75" s="6"/>
      <c r="Q75" s="6"/>
      <c r="R75" s="6"/>
      <c r="S75" s="6"/>
    </row>
    <row r="76" spans="1:19" x14ac:dyDescent="0.35">
      <c r="A76" s="1" t="s">
        <v>246</v>
      </c>
      <c r="B76" s="1" t="s">
        <v>247</v>
      </c>
      <c r="C76" s="1" t="s">
        <v>248</v>
      </c>
      <c r="D76" s="1" t="s">
        <v>808</v>
      </c>
      <c r="E76" s="1" t="s">
        <v>1758</v>
      </c>
      <c r="F76" s="1">
        <v>951</v>
      </c>
      <c r="G76" s="1" t="s">
        <v>1759</v>
      </c>
      <c r="I76" s="2" t="s">
        <v>1074</v>
      </c>
      <c r="J76" s="2">
        <v>352</v>
      </c>
      <c r="K76" s="3" t="s">
        <v>1075</v>
      </c>
      <c r="N76" s="6"/>
      <c r="O76" s="6"/>
      <c r="P76" s="6"/>
      <c r="Q76" s="6"/>
      <c r="R76" s="6"/>
      <c r="S76" s="6"/>
    </row>
    <row r="77" spans="1:19" x14ac:dyDescent="0.35">
      <c r="A77" s="1" t="s">
        <v>243</v>
      </c>
      <c r="B77" s="1" t="s">
        <v>244</v>
      </c>
      <c r="C77" s="1" t="s">
        <v>245</v>
      </c>
      <c r="D77" s="1" t="s">
        <v>807</v>
      </c>
      <c r="E77" s="1" t="s">
        <v>1756</v>
      </c>
      <c r="F77" s="1">
        <v>208</v>
      </c>
      <c r="G77" s="1" t="s">
        <v>1757</v>
      </c>
      <c r="I77" s="2" t="s">
        <v>1199</v>
      </c>
      <c r="J77" s="2">
        <v>0</v>
      </c>
      <c r="K77" s="3" t="s">
        <v>1200</v>
      </c>
      <c r="N77" s="6"/>
      <c r="O77" s="6"/>
      <c r="P77" s="6"/>
    </row>
    <row r="78" spans="1:19" x14ac:dyDescent="0.35">
      <c r="A78" s="1" t="s">
        <v>249</v>
      </c>
      <c r="B78" s="1" t="s">
        <v>250</v>
      </c>
      <c r="C78" s="1" t="s">
        <v>251</v>
      </c>
      <c r="D78" s="1" t="s">
        <v>809</v>
      </c>
      <c r="E78" s="1" t="s">
        <v>1760</v>
      </c>
      <c r="F78" s="1">
        <v>978</v>
      </c>
      <c r="G78" s="1" t="s">
        <v>1761</v>
      </c>
      <c r="I78" s="2" t="s">
        <v>1076</v>
      </c>
      <c r="J78" s="2">
        <v>388</v>
      </c>
      <c r="K78" s="3" t="s">
        <v>1201</v>
      </c>
    </row>
    <row r="79" spans="1:19" x14ac:dyDescent="0.35">
      <c r="A79" s="1" t="s">
        <v>252</v>
      </c>
      <c r="B79" s="1" t="s">
        <v>253</v>
      </c>
      <c r="C79" s="1" t="s">
        <v>254</v>
      </c>
      <c r="D79" s="1" t="s">
        <v>810</v>
      </c>
      <c r="E79" s="1" t="s">
        <v>1764</v>
      </c>
      <c r="F79" s="1">
        <v>840</v>
      </c>
      <c r="G79" s="1" t="s">
        <v>1765</v>
      </c>
      <c r="I79" s="2" t="s">
        <v>1077</v>
      </c>
      <c r="J79" s="2">
        <v>400</v>
      </c>
      <c r="K79" s="3" t="s">
        <v>1202</v>
      </c>
    </row>
    <row r="80" spans="1:19" x14ac:dyDescent="0.35">
      <c r="A80" s="1" t="s">
        <v>255</v>
      </c>
      <c r="B80" s="1" t="s">
        <v>256</v>
      </c>
      <c r="C80" s="1" t="s">
        <v>257</v>
      </c>
      <c r="D80" s="1" t="s">
        <v>811</v>
      </c>
      <c r="E80" s="1" t="s">
        <v>1766</v>
      </c>
      <c r="F80" s="1">
        <v>320</v>
      </c>
      <c r="G80" s="1" t="s">
        <v>1767</v>
      </c>
      <c r="I80" s="2" t="s">
        <v>1078</v>
      </c>
      <c r="J80" s="2">
        <v>392</v>
      </c>
      <c r="K80" s="3" t="s">
        <v>1203</v>
      </c>
    </row>
    <row r="81" spans="1:11" x14ac:dyDescent="0.35">
      <c r="A81" s="1" t="s">
        <v>2085</v>
      </c>
      <c r="B81" s="1" t="s">
        <v>258</v>
      </c>
      <c r="C81" s="1" t="s">
        <v>259</v>
      </c>
      <c r="D81" s="1" t="s">
        <v>812</v>
      </c>
      <c r="E81" s="1" t="s">
        <v>1768</v>
      </c>
      <c r="F81" s="1">
        <v>0</v>
      </c>
      <c r="G81" s="1" t="s">
        <v>1769</v>
      </c>
      <c r="I81" s="2" t="s">
        <v>1079</v>
      </c>
      <c r="J81" s="2">
        <v>404</v>
      </c>
      <c r="K81" s="3" t="s">
        <v>1204</v>
      </c>
    </row>
    <row r="82" spans="1:11" x14ac:dyDescent="0.35">
      <c r="A82" s="1" t="s">
        <v>260</v>
      </c>
      <c r="B82" s="1" t="s">
        <v>261</v>
      </c>
      <c r="C82" s="1" t="s">
        <v>262</v>
      </c>
      <c r="D82" s="1" t="s">
        <v>813</v>
      </c>
      <c r="E82" s="1" t="s">
        <v>1770</v>
      </c>
      <c r="F82" s="1">
        <v>324</v>
      </c>
      <c r="G82" s="1" t="s">
        <v>1771</v>
      </c>
      <c r="I82" s="2" t="s">
        <v>1080</v>
      </c>
      <c r="J82" s="2">
        <v>417</v>
      </c>
      <c r="K82" s="3" t="s">
        <v>1205</v>
      </c>
    </row>
    <row r="83" spans="1:11" x14ac:dyDescent="0.35">
      <c r="A83" s="1" t="s">
        <v>188</v>
      </c>
      <c r="B83" s="1" t="s">
        <v>189</v>
      </c>
      <c r="C83" s="1" t="s">
        <v>190</v>
      </c>
      <c r="D83" s="1" t="s">
        <v>788</v>
      </c>
      <c r="E83" s="1" t="s">
        <v>1712</v>
      </c>
      <c r="F83" s="1">
        <v>950</v>
      </c>
      <c r="G83" s="1" t="s">
        <v>1713</v>
      </c>
      <c r="I83" s="2" t="s">
        <v>1748</v>
      </c>
      <c r="J83" s="2">
        <v>116</v>
      </c>
      <c r="K83" s="3" t="s">
        <v>1749</v>
      </c>
    </row>
    <row r="84" spans="1:11" x14ac:dyDescent="0.35">
      <c r="A84" s="1" t="s">
        <v>263</v>
      </c>
      <c r="B84" s="1" t="s">
        <v>264</v>
      </c>
      <c r="C84" s="1" t="s">
        <v>265</v>
      </c>
      <c r="D84" s="1" t="s">
        <v>814</v>
      </c>
      <c r="E84" s="1" t="s">
        <v>1772</v>
      </c>
      <c r="F84" s="1">
        <v>952</v>
      </c>
      <c r="G84" s="1" t="s">
        <v>1773</v>
      </c>
      <c r="I84" s="2" t="s">
        <v>1752</v>
      </c>
      <c r="J84" s="2">
        <v>174</v>
      </c>
      <c r="K84" s="3" t="s">
        <v>1753</v>
      </c>
    </row>
    <row r="85" spans="1:11" x14ac:dyDescent="0.35">
      <c r="A85" s="1" t="s">
        <v>266</v>
      </c>
      <c r="B85" s="1" t="s">
        <v>267</v>
      </c>
      <c r="C85" s="1" t="s">
        <v>268</v>
      </c>
      <c r="D85" s="1" t="s">
        <v>815</v>
      </c>
      <c r="E85" s="1" t="s">
        <v>1774</v>
      </c>
      <c r="F85" s="1">
        <v>328</v>
      </c>
      <c r="G85" s="1" t="s">
        <v>1775</v>
      </c>
      <c r="I85" s="2" t="s">
        <v>1083</v>
      </c>
      <c r="J85" s="2">
        <v>408</v>
      </c>
      <c r="K85" s="3" t="s">
        <v>1208</v>
      </c>
    </row>
    <row r="86" spans="1:11" x14ac:dyDescent="0.35">
      <c r="A86" s="1" t="s">
        <v>213</v>
      </c>
      <c r="B86" s="1" t="s">
        <v>214</v>
      </c>
      <c r="C86" s="1" t="s">
        <v>215</v>
      </c>
      <c r="D86" s="1" t="s">
        <v>797</v>
      </c>
      <c r="E86" s="1" t="s">
        <v>1732</v>
      </c>
      <c r="F86" s="1">
        <v>978</v>
      </c>
      <c r="G86" s="1" t="s">
        <v>1733</v>
      </c>
      <c r="I86" s="2" t="s">
        <v>1084</v>
      </c>
      <c r="J86" s="2">
        <v>410</v>
      </c>
      <c r="K86" s="3" t="s">
        <v>1209</v>
      </c>
    </row>
    <row r="87" spans="1:11" x14ac:dyDescent="0.35">
      <c r="A87" s="1" t="s">
        <v>269</v>
      </c>
      <c r="B87" s="1" t="s">
        <v>270</v>
      </c>
      <c r="C87" s="1" t="s">
        <v>271</v>
      </c>
      <c r="D87" s="1" t="s">
        <v>816</v>
      </c>
      <c r="E87" s="1" t="s">
        <v>1776</v>
      </c>
      <c r="F87" s="1">
        <v>332</v>
      </c>
      <c r="G87" s="1" t="s">
        <v>1777</v>
      </c>
      <c r="I87" s="2" t="s">
        <v>1085</v>
      </c>
      <c r="J87" s="2">
        <v>414</v>
      </c>
      <c r="K87" s="3" t="s">
        <v>2086</v>
      </c>
    </row>
    <row r="88" spans="1:11" x14ac:dyDescent="0.35">
      <c r="A88" s="1" t="s">
        <v>276</v>
      </c>
      <c r="B88" s="1" t="s">
        <v>277</v>
      </c>
      <c r="C88" s="1" t="s">
        <v>278</v>
      </c>
      <c r="D88" s="1" t="s">
        <v>819</v>
      </c>
      <c r="E88" s="1" t="s">
        <v>1778</v>
      </c>
      <c r="F88" s="1">
        <v>340</v>
      </c>
      <c r="G88" s="1" t="s">
        <v>1779</v>
      </c>
      <c r="I88" s="2" t="s">
        <v>1762</v>
      </c>
      <c r="J88" s="2">
        <v>136</v>
      </c>
      <c r="K88" s="3" t="s">
        <v>1763</v>
      </c>
    </row>
    <row r="89" spans="1:11" x14ac:dyDescent="0.35">
      <c r="A89" s="1" t="s">
        <v>703</v>
      </c>
      <c r="B89" s="1" t="s">
        <v>130</v>
      </c>
      <c r="C89" s="1" t="s">
        <v>131</v>
      </c>
      <c r="D89" s="1" t="s">
        <v>767</v>
      </c>
      <c r="E89" s="1" t="s">
        <v>1780</v>
      </c>
      <c r="F89" s="1">
        <v>344</v>
      </c>
      <c r="G89" s="1" t="s">
        <v>1781</v>
      </c>
      <c r="I89" s="2" t="s">
        <v>1087</v>
      </c>
      <c r="J89" s="2">
        <v>398</v>
      </c>
      <c r="K89" s="3" t="s">
        <v>1211</v>
      </c>
    </row>
    <row r="90" spans="1:11" x14ac:dyDescent="0.35">
      <c r="A90" s="1" t="s">
        <v>279</v>
      </c>
      <c r="B90" s="1" t="s">
        <v>280</v>
      </c>
      <c r="C90" s="1" t="s">
        <v>281</v>
      </c>
      <c r="D90" s="1" t="s">
        <v>820</v>
      </c>
      <c r="E90" s="1" t="s">
        <v>1782</v>
      </c>
      <c r="F90" s="1">
        <v>348</v>
      </c>
      <c r="G90" s="1" t="s">
        <v>1783</v>
      </c>
      <c r="I90" s="2" t="s">
        <v>1088</v>
      </c>
      <c r="J90" s="2">
        <v>418</v>
      </c>
      <c r="K90" s="3" t="s">
        <v>1212</v>
      </c>
    </row>
    <row r="91" spans="1:11" x14ac:dyDescent="0.35">
      <c r="A91" s="1" t="s">
        <v>299</v>
      </c>
      <c r="B91" s="1" t="s">
        <v>300</v>
      </c>
      <c r="C91" s="1" t="s">
        <v>301</v>
      </c>
      <c r="D91" s="1" t="s">
        <v>827</v>
      </c>
      <c r="E91" s="1" t="s">
        <v>1796</v>
      </c>
      <c r="F91" s="1">
        <v>0</v>
      </c>
      <c r="G91" s="1" t="s">
        <v>1797</v>
      </c>
      <c r="I91" s="2" t="s">
        <v>1089</v>
      </c>
      <c r="J91" s="2">
        <v>422</v>
      </c>
      <c r="K91" s="3" t="s">
        <v>1213</v>
      </c>
    </row>
    <row r="92" spans="1:11" x14ac:dyDescent="0.35">
      <c r="A92" s="6" t="s">
        <v>134</v>
      </c>
      <c r="B92" s="6" t="s">
        <v>135</v>
      </c>
      <c r="C92" s="6" t="s">
        <v>136</v>
      </c>
      <c r="D92" s="6" t="s">
        <v>769</v>
      </c>
      <c r="E92" s="6" t="s">
        <v>1676</v>
      </c>
      <c r="F92" s="6">
        <v>36</v>
      </c>
      <c r="G92" s="6" t="s">
        <v>1677</v>
      </c>
      <c r="I92" s="2" t="s">
        <v>1090</v>
      </c>
      <c r="J92" s="2">
        <v>144</v>
      </c>
      <c r="K92" s="3" t="s">
        <v>1214</v>
      </c>
    </row>
    <row r="93" spans="1:11" x14ac:dyDescent="0.35">
      <c r="A93" s="1" t="s">
        <v>2077</v>
      </c>
      <c r="B93" s="1" t="s">
        <v>202</v>
      </c>
      <c r="C93" s="1" t="s">
        <v>203</v>
      </c>
      <c r="D93" s="1" t="s">
        <v>793</v>
      </c>
      <c r="E93" s="1" t="s">
        <v>1724</v>
      </c>
      <c r="F93" s="1">
        <v>208</v>
      </c>
      <c r="G93" s="1" t="s">
        <v>1725</v>
      </c>
      <c r="I93" s="2" t="s">
        <v>1091</v>
      </c>
      <c r="J93" s="2">
        <v>430</v>
      </c>
      <c r="K93" s="3" t="s">
        <v>1215</v>
      </c>
    </row>
    <row r="94" spans="1:11" x14ac:dyDescent="0.35">
      <c r="A94" s="1" t="s">
        <v>272</v>
      </c>
      <c r="B94" s="1" t="s">
        <v>273</v>
      </c>
      <c r="C94" s="1" t="s">
        <v>274</v>
      </c>
      <c r="D94" s="1" t="s">
        <v>817</v>
      </c>
      <c r="I94" s="2" t="s">
        <v>1092</v>
      </c>
      <c r="J94" s="2">
        <v>426</v>
      </c>
      <c r="K94" s="3" t="s">
        <v>1093</v>
      </c>
    </row>
    <row r="95" spans="1:11" x14ac:dyDescent="0.35">
      <c r="A95" s="6" t="s">
        <v>137</v>
      </c>
      <c r="B95" s="6" t="s">
        <v>138</v>
      </c>
      <c r="C95" s="6" t="s">
        <v>139</v>
      </c>
      <c r="D95" s="6" t="s">
        <v>770</v>
      </c>
      <c r="E95" s="6" t="s">
        <v>1678</v>
      </c>
      <c r="F95" s="6">
        <v>36</v>
      </c>
      <c r="G95" s="6" t="s">
        <v>1679</v>
      </c>
      <c r="I95" s="2" t="s">
        <v>1094</v>
      </c>
      <c r="J95" s="2">
        <v>434</v>
      </c>
      <c r="K95" s="3" t="s">
        <v>1216</v>
      </c>
    </row>
    <row r="96" spans="1:11" x14ac:dyDescent="0.35">
      <c r="A96" s="1" t="s">
        <v>465</v>
      </c>
      <c r="B96" s="1" t="s">
        <v>466</v>
      </c>
      <c r="C96" s="1" t="s">
        <v>467</v>
      </c>
      <c r="D96" s="1" t="s">
        <v>884</v>
      </c>
      <c r="E96" s="1" t="s">
        <v>1913</v>
      </c>
      <c r="F96" s="1">
        <v>840</v>
      </c>
      <c r="G96" s="1" t="s">
        <v>1914</v>
      </c>
      <c r="I96" s="2" t="s">
        <v>1095</v>
      </c>
      <c r="J96" s="2">
        <v>504</v>
      </c>
      <c r="K96" s="3" t="s">
        <v>1217</v>
      </c>
    </row>
    <row r="97" spans="1:11" x14ac:dyDescent="0.35">
      <c r="A97" s="1" t="s">
        <v>386</v>
      </c>
      <c r="B97" s="1" t="s">
        <v>387</v>
      </c>
      <c r="C97" s="1" t="s">
        <v>388</v>
      </c>
      <c r="D97" s="1" t="s">
        <v>857</v>
      </c>
      <c r="E97" s="1" t="s">
        <v>1858</v>
      </c>
      <c r="F97" s="1">
        <v>840</v>
      </c>
      <c r="G97" s="1" t="s">
        <v>1859</v>
      </c>
      <c r="I97" s="2" t="s">
        <v>1096</v>
      </c>
      <c r="J97" s="2">
        <v>498</v>
      </c>
      <c r="K97" s="3" t="s">
        <v>1218</v>
      </c>
    </row>
    <row r="98" spans="1:11" x14ac:dyDescent="0.35">
      <c r="A98" s="1" t="s">
        <v>462</v>
      </c>
      <c r="B98" s="1" t="s">
        <v>463</v>
      </c>
      <c r="C98" s="1" t="s">
        <v>464</v>
      </c>
      <c r="D98" s="1" t="s">
        <v>883</v>
      </c>
      <c r="I98" s="2" t="s">
        <v>1097</v>
      </c>
      <c r="J98" s="2">
        <v>969</v>
      </c>
      <c r="K98" s="3" t="s">
        <v>1219</v>
      </c>
    </row>
    <row r="99" spans="1:11" x14ac:dyDescent="0.35">
      <c r="A99" s="6" t="s">
        <v>115</v>
      </c>
      <c r="B99" s="6" t="s">
        <v>116</v>
      </c>
      <c r="C99" s="6" t="s">
        <v>117</v>
      </c>
      <c r="D99" s="6" t="s">
        <v>762</v>
      </c>
      <c r="E99" s="6" t="s">
        <v>1086</v>
      </c>
      <c r="F99" s="6">
        <v>136</v>
      </c>
      <c r="G99" s="6" t="s">
        <v>1210</v>
      </c>
      <c r="I99" s="2" t="s">
        <v>367</v>
      </c>
      <c r="J99" s="2">
        <v>807</v>
      </c>
      <c r="K99" s="3" t="s">
        <v>1098</v>
      </c>
    </row>
    <row r="100" spans="1:11" x14ac:dyDescent="0.35">
      <c r="A100" s="1" t="s">
        <v>575</v>
      </c>
      <c r="B100" s="1" t="s">
        <v>576</v>
      </c>
      <c r="C100" s="1" t="s">
        <v>577</v>
      </c>
      <c r="D100" s="1" t="s">
        <v>922</v>
      </c>
      <c r="E100" s="1" t="s">
        <v>1986</v>
      </c>
      <c r="F100" s="1">
        <v>90</v>
      </c>
      <c r="G100" s="1" t="s">
        <v>1987</v>
      </c>
      <c r="I100" s="2" t="s">
        <v>1099</v>
      </c>
      <c r="J100" s="2">
        <v>104</v>
      </c>
      <c r="K100" s="3" t="s">
        <v>1220</v>
      </c>
    </row>
    <row r="101" spans="1:11" x14ac:dyDescent="0.35">
      <c r="A101" s="1" t="s">
        <v>602</v>
      </c>
      <c r="B101" s="1" t="s">
        <v>603</v>
      </c>
      <c r="C101" s="1" t="s">
        <v>604</v>
      </c>
      <c r="D101" s="1" t="s">
        <v>931</v>
      </c>
      <c r="I101" s="2" t="s">
        <v>1100</v>
      </c>
      <c r="J101" s="2">
        <v>496</v>
      </c>
      <c r="K101" s="3" t="s">
        <v>1221</v>
      </c>
    </row>
    <row r="102" spans="1:11" x14ac:dyDescent="0.35">
      <c r="A102" s="1" t="s">
        <v>648</v>
      </c>
      <c r="B102" s="1" t="s">
        <v>649</v>
      </c>
      <c r="C102" s="1" t="s">
        <v>650</v>
      </c>
      <c r="D102" s="1" t="s">
        <v>948</v>
      </c>
      <c r="E102" s="1" t="s">
        <v>2030</v>
      </c>
      <c r="F102" s="1">
        <v>840</v>
      </c>
      <c r="G102" s="1" t="s">
        <v>2031</v>
      </c>
      <c r="I102" s="2" t="s">
        <v>1101</v>
      </c>
      <c r="J102" s="2">
        <v>446</v>
      </c>
      <c r="K102" s="3" t="s">
        <v>1272</v>
      </c>
    </row>
    <row r="103" spans="1:11" x14ac:dyDescent="0.35">
      <c r="A103" s="6" t="s">
        <v>86</v>
      </c>
      <c r="B103" s="6" t="s">
        <v>87</v>
      </c>
      <c r="C103" s="6" t="s">
        <v>88</v>
      </c>
      <c r="D103" s="6" t="s">
        <v>752</v>
      </c>
      <c r="E103" s="6" t="s">
        <v>1651</v>
      </c>
      <c r="F103" s="6">
        <v>840</v>
      </c>
      <c r="G103" s="6" t="s">
        <v>1652</v>
      </c>
      <c r="I103" s="2" t="s">
        <v>1222</v>
      </c>
      <c r="J103" s="2">
        <v>478</v>
      </c>
      <c r="K103" s="3" t="s">
        <v>1223</v>
      </c>
    </row>
    <row r="104" spans="1:11" x14ac:dyDescent="0.35">
      <c r="A104" s="1" t="s">
        <v>683</v>
      </c>
      <c r="B104" s="1" t="s">
        <v>684</v>
      </c>
      <c r="C104" s="1" t="s">
        <v>685</v>
      </c>
      <c r="D104" s="1" t="s">
        <v>960</v>
      </c>
      <c r="E104" s="1" t="s">
        <v>2054</v>
      </c>
      <c r="F104" s="1">
        <v>840</v>
      </c>
      <c r="G104" s="1" t="s">
        <v>2055</v>
      </c>
      <c r="I104" s="2" t="s">
        <v>1102</v>
      </c>
      <c r="J104" s="2">
        <v>480</v>
      </c>
      <c r="K104" s="3" t="s">
        <v>1224</v>
      </c>
    </row>
    <row r="105" spans="1:11" x14ac:dyDescent="0.35">
      <c r="A105" s="1" t="s">
        <v>686</v>
      </c>
      <c r="B105" s="1" t="s">
        <v>687</v>
      </c>
      <c r="C105" s="1" t="s">
        <v>688</v>
      </c>
      <c r="D105" s="1" t="s">
        <v>961</v>
      </c>
      <c r="I105" s="2" t="s">
        <v>1103</v>
      </c>
      <c r="J105" s="2">
        <v>462</v>
      </c>
      <c r="K105" s="3" t="s">
        <v>1225</v>
      </c>
    </row>
    <row r="106" spans="1:11" x14ac:dyDescent="0.35">
      <c r="A106" s="6" t="s">
        <v>2080</v>
      </c>
      <c r="B106" s="6" t="s">
        <v>3</v>
      </c>
      <c r="C106" s="6" t="s">
        <v>4</v>
      </c>
      <c r="D106" s="6" t="s">
        <v>724</v>
      </c>
      <c r="E106" s="6" t="s">
        <v>1043</v>
      </c>
      <c r="F106" s="6">
        <v>978</v>
      </c>
      <c r="G106" s="6" t="s">
        <v>1044</v>
      </c>
      <c r="I106" s="2" t="s">
        <v>1104</v>
      </c>
      <c r="J106" s="2">
        <v>454</v>
      </c>
      <c r="K106" s="3" t="s">
        <v>1105</v>
      </c>
    </row>
    <row r="107" spans="1:11" x14ac:dyDescent="0.35">
      <c r="A107" s="1" t="s">
        <v>285</v>
      </c>
      <c r="B107" s="1" t="s">
        <v>286</v>
      </c>
      <c r="C107" s="1" t="s">
        <v>287</v>
      </c>
      <c r="D107" s="1" t="s">
        <v>822</v>
      </c>
      <c r="E107" s="1" t="s">
        <v>1786</v>
      </c>
      <c r="F107" s="1">
        <v>356</v>
      </c>
      <c r="G107" s="1" t="s">
        <v>1787</v>
      </c>
      <c r="I107" s="2" t="s">
        <v>1106</v>
      </c>
      <c r="J107" s="2">
        <v>484</v>
      </c>
      <c r="K107" s="3" t="s">
        <v>1226</v>
      </c>
    </row>
    <row r="108" spans="1:11" x14ac:dyDescent="0.35">
      <c r="A108" s="1" t="s">
        <v>288</v>
      </c>
      <c r="B108" s="1" t="s">
        <v>289</v>
      </c>
      <c r="C108" s="1" t="s">
        <v>290</v>
      </c>
      <c r="D108" s="1" t="s">
        <v>823</v>
      </c>
      <c r="E108" s="1" t="s">
        <v>1788</v>
      </c>
      <c r="F108" s="1">
        <v>360</v>
      </c>
      <c r="G108" s="1" t="s">
        <v>1789</v>
      </c>
      <c r="I108" s="2" t="s">
        <v>1107</v>
      </c>
      <c r="J108" s="2">
        <v>458</v>
      </c>
      <c r="K108" s="3" t="s">
        <v>1227</v>
      </c>
    </row>
    <row r="109" spans="1:11" x14ac:dyDescent="0.35">
      <c r="A109" s="1" t="s">
        <v>293</v>
      </c>
      <c r="B109" s="1" t="s">
        <v>294</v>
      </c>
      <c r="C109" s="1" t="s">
        <v>295</v>
      </c>
      <c r="D109" s="1" t="s">
        <v>825</v>
      </c>
      <c r="E109" s="1" t="s">
        <v>1792</v>
      </c>
      <c r="F109" s="1">
        <v>368</v>
      </c>
      <c r="G109" s="1" t="s">
        <v>1793</v>
      </c>
      <c r="I109" s="2" t="s">
        <v>1108</v>
      </c>
      <c r="J109" s="2">
        <v>943</v>
      </c>
      <c r="K109" s="3" t="s">
        <v>1228</v>
      </c>
    </row>
    <row r="110" spans="1:11" x14ac:dyDescent="0.35">
      <c r="A110" s="1" t="s">
        <v>712</v>
      </c>
      <c r="B110" s="1" t="s">
        <v>291</v>
      </c>
      <c r="C110" s="1" t="s">
        <v>292</v>
      </c>
      <c r="D110" s="1" t="s">
        <v>824</v>
      </c>
      <c r="E110" s="1" t="s">
        <v>1790</v>
      </c>
      <c r="F110" s="1">
        <v>364</v>
      </c>
      <c r="G110" s="1" t="s">
        <v>1791</v>
      </c>
      <c r="I110" s="2" t="s">
        <v>1109</v>
      </c>
      <c r="J110" s="2">
        <v>516</v>
      </c>
      <c r="K110" s="3" t="s">
        <v>1229</v>
      </c>
    </row>
    <row r="111" spans="1:11" x14ac:dyDescent="0.35">
      <c r="A111" s="1" t="s">
        <v>296</v>
      </c>
      <c r="B111" s="1" t="s">
        <v>297</v>
      </c>
      <c r="C111" s="1" t="s">
        <v>298</v>
      </c>
      <c r="D111" s="1" t="s">
        <v>826</v>
      </c>
      <c r="E111" s="1" t="s">
        <v>1794</v>
      </c>
      <c r="F111" s="1">
        <v>978</v>
      </c>
      <c r="G111" s="1" t="s">
        <v>1795</v>
      </c>
      <c r="I111" s="2" t="s">
        <v>1110</v>
      </c>
      <c r="J111" s="2">
        <v>566</v>
      </c>
      <c r="K111" s="3" t="s">
        <v>1230</v>
      </c>
    </row>
    <row r="112" spans="1:11" x14ac:dyDescent="0.35">
      <c r="A112" s="1" t="s">
        <v>282</v>
      </c>
      <c r="B112" s="1" t="s">
        <v>283</v>
      </c>
      <c r="C112" s="1" t="s">
        <v>284</v>
      </c>
      <c r="D112" s="1" t="s">
        <v>821</v>
      </c>
      <c r="E112" s="1" t="s">
        <v>1784</v>
      </c>
      <c r="F112" s="1">
        <v>352</v>
      </c>
      <c r="G112" s="1" t="s">
        <v>1785</v>
      </c>
      <c r="I112" s="2" t="s">
        <v>1111</v>
      </c>
      <c r="J112" s="2">
        <v>558</v>
      </c>
      <c r="K112" s="3" t="s">
        <v>1231</v>
      </c>
    </row>
    <row r="113" spans="1:11" x14ac:dyDescent="0.35">
      <c r="A113" s="1" t="s">
        <v>302</v>
      </c>
      <c r="B113" s="1" t="s">
        <v>303</v>
      </c>
      <c r="C113" s="1" t="s">
        <v>304</v>
      </c>
      <c r="D113" s="1" t="s">
        <v>828</v>
      </c>
      <c r="E113" s="1" t="s">
        <v>1798</v>
      </c>
      <c r="F113" s="1">
        <v>376</v>
      </c>
      <c r="G113" s="1" t="s">
        <v>1799</v>
      </c>
      <c r="I113" s="2" t="s">
        <v>1112</v>
      </c>
      <c r="J113" s="2">
        <v>578</v>
      </c>
      <c r="K113" s="3" t="s">
        <v>1232</v>
      </c>
    </row>
    <row r="114" spans="1:11" x14ac:dyDescent="0.35">
      <c r="A114" s="1" t="s">
        <v>305</v>
      </c>
      <c r="B114" s="1" t="s">
        <v>306</v>
      </c>
      <c r="C114" s="1" t="s">
        <v>307</v>
      </c>
      <c r="D114" s="1" t="s">
        <v>829</v>
      </c>
      <c r="E114" s="1" t="s">
        <v>1800</v>
      </c>
      <c r="F114" s="1">
        <v>978</v>
      </c>
      <c r="G114" s="1" t="s">
        <v>1801</v>
      </c>
      <c r="I114" s="2" t="s">
        <v>1113</v>
      </c>
      <c r="J114" s="2">
        <v>524</v>
      </c>
      <c r="K114" s="3" t="s">
        <v>1233</v>
      </c>
    </row>
    <row r="115" spans="1:11" x14ac:dyDescent="0.35">
      <c r="A115" s="1" t="s">
        <v>308</v>
      </c>
      <c r="B115" s="1" t="s">
        <v>309</v>
      </c>
      <c r="C115" s="1" t="s">
        <v>310</v>
      </c>
      <c r="D115" s="1" t="s">
        <v>830</v>
      </c>
      <c r="E115" s="1" t="s">
        <v>1802</v>
      </c>
      <c r="F115" s="1">
        <v>388</v>
      </c>
      <c r="G115" s="1" t="s">
        <v>1803</v>
      </c>
      <c r="I115" s="2" t="s">
        <v>1114</v>
      </c>
      <c r="J115" s="2">
        <v>554</v>
      </c>
      <c r="K115" s="3" t="s">
        <v>1234</v>
      </c>
    </row>
    <row r="116" spans="1:11" x14ac:dyDescent="0.35">
      <c r="A116" s="1" t="s">
        <v>311</v>
      </c>
      <c r="B116" s="1" t="s">
        <v>312</v>
      </c>
      <c r="C116" s="1" t="s">
        <v>313</v>
      </c>
      <c r="D116" s="1" t="s">
        <v>831</v>
      </c>
      <c r="E116" s="1" t="s">
        <v>1804</v>
      </c>
      <c r="F116" s="1">
        <v>392</v>
      </c>
      <c r="G116" s="1" t="s">
        <v>1805</v>
      </c>
      <c r="I116" s="2" t="s">
        <v>1115</v>
      </c>
      <c r="J116" s="2">
        <v>512</v>
      </c>
      <c r="K116" s="3" t="s">
        <v>1235</v>
      </c>
    </row>
    <row r="117" spans="1:11" x14ac:dyDescent="0.35">
      <c r="A117" s="1" t="s">
        <v>314</v>
      </c>
      <c r="B117" s="1" t="s">
        <v>315</v>
      </c>
      <c r="C117" s="1" t="s">
        <v>316</v>
      </c>
      <c r="D117" s="1" t="s">
        <v>832</v>
      </c>
      <c r="E117" s="1" t="s">
        <v>1806</v>
      </c>
      <c r="F117" s="1">
        <v>0</v>
      </c>
      <c r="G117" s="1" t="s">
        <v>1807</v>
      </c>
      <c r="I117" s="2" t="s">
        <v>1116</v>
      </c>
      <c r="J117" s="2">
        <v>590</v>
      </c>
      <c r="K117" s="3" t="s">
        <v>2073</v>
      </c>
    </row>
    <row r="118" spans="1:11" x14ac:dyDescent="0.35">
      <c r="A118" s="1" t="s">
        <v>317</v>
      </c>
      <c r="B118" s="1" t="s">
        <v>318</v>
      </c>
      <c r="C118" s="1" t="s">
        <v>319</v>
      </c>
      <c r="D118" s="1" t="s">
        <v>833</v>
      </c>
      <c r="E118" s="1" t="s">
        <v>1808</v>
      </c>
      <c r="F118" s="1">
        <v>400</v>
      </c>
      <c r="G118" s="1" t="s">
        <v>1809</v>
      </c>
      <c r="I118" s="2" t="s">
        <v>1117</v>
      </c>
      <c r="J118" s="2">
        <v>604</v>
      </c>
      <c r="K118" s="3" t="s">
        <v>1118</v>
      </c>
    </row>
    <row r="119" spans="1:11" x14ac:dyDescent="0.35">
      <c r="A119" s="1" t="s">
        <v>320</v>
      </c>
      <c r="B119" s="1" t="s">
        <v>321</v>
      </c>
      <c r="C119" s="1" t="s">
        <v>322</v>
      </c>
      <c r="D119" s="1" t="s">
        <v>834</v>
      </c>
      <c r="E119" s="1" t="s">
        <v>1810</v>
      </c>
      <c r="F119" s="1">
        <v>398</v>
      </c>
      <c r="G119" s="1" t="s">
        <v>1811</v>
      </c>
      <c r="I119" s="2" t="s">
        <v>1119</v>
      </c>
      <c r="J119" s="2">
        <v>598</v>
      </c>
      <c r="K119" s="3" t="s">
        <v>2078</v>
      </c>
    </row>
    <row r="120" spans="1:11" x14ac:dyDescent="0.35">
      <c r="A120" s="1" t="s">
        <v>323</v>
      </c>
      <c r="B120" s="1" t="s">
        <v>324</v>
      </c>
      <c r="C120" s="1" t="s">
        <v>325</v>
      </c>
      <c r="D120" s="1" t="s">
        <v>835</v>
      </c>
      <c r="E120" s="1" t="s">
        <v>1812</v>
      </c>
      <c r="F120" s="1">
        <v>404</v>
      </c>
      <c r="G120" s="1" t="s">
        <v>1813</v>
      </c>
      <c r="I120" s="2" t="s">
        <v>1120</v>
      </c>
      <c r="J120" s="2">
        <v>608</v>
      </c>
      <c r="K120" s="3" t="s">
        <v>1236</v>
      </c>
    </row>
    <row r="121" spans="1:11" x14ac:dyDescent="0.35">
      <c r="A121" s="1" t="s">
        <v>326</v>
      </c>
      <c r="B121" s="1" t="s">
        <v>327</v>
      </c>
      <c r="C121" s="1" t="s">
        <v>328</v>
      </c>
      <c r="D121" s="1" t="s">
        <v>836</v>
      </c>
      <c r="I121" s="2" t="s">
        <v>1121</v>
      </c>
      <c r="J121" s="2">
        <v>586</v>
      </c>
      <c r="K121" s="3" t="s">
        <v>1237</v>
      </c>
    </row>
    <row r="122" spans="1:11" x14ac:dyDescent="0.35">
      <c r="A122" s="1" t="s">
        <v>1273</v>
      </c>
      <c r="B122" s="1" t="s">
        <v>1274</v>
      </c>
      <c r="C122" s="1" t="s">
        <v>1275</v>
      </c>
      <c r="D122" s="1" t="s">
        <v>1179</v>
      </c>
      <c r="E122" s="1" t="s">
        <v>1818</v>
      </c>
      <c r="F122" s="1">
        <v>978</v>
      </c>
      <c r="G122" s="1" t="s">
        <v>1819</v>
      </c>
      <c r="I122" s="2" t="s">
        <v>1122</v>
      </c>
      <c r="J122" s="2">
        <v>985</v>
      </c>
      <c r="K122" s="3" t="s">
        <v>1238</v>
      </c>
    </row>
    <row r="123" spans="1:11" x14ac:dyDescent="0.35">
      <c r="A123" s="1" t="s">
        <v>2089</v>
      </c>
      <c r="B123" s="1" t="s">
        <v>335</v>
      </c>
      <c r="C123" s="1" t="s">
        <v>336</v>
      </c>
      <c r="D123" s="1" t="s">
        <v>839</v>
      </c>
      <c r="E123" s="1" t="s">
        <v>1820</v>
      </c>
      <c r="F123" s="1">
        <v>414</v>
      </c>
      <c r="G123" s="1" t="s">
        <v>2086</v>
      </c>
      <c r="I123" s="2" t="s">
        <v>1123</v>
      </c>
      <c r="J123" s="2">
        <v>600</v>
      </c>
      <c r="K123" s="3" t="s">
        <v>1124</v>
      </c>
    </row>
    <row r="124" spans="1:11" x14ac:dyDescent="0.35">
      <c r="A124" s="1" t="s">
        <v>348</v>
      </c>
      <c r="B124" s="1" t="s">
        <v>349</v>
      </c>
      <c r="C124" s="1" t="s">
        <v>350</v>
      </c>
      <c r="D124" s="1" t="s">
        <v>844</v>
      </c>
      <c r="E124" s="1" t="s">
        <v>1829</v>
      </c>
      <c r="F124" s="1">
        <v>426</v>
      </c>
      <c r="G124" s="1" t="s">
        <v>1830</v>
      </c>
      <c r="I124" s="2" t="s">
        <v>1125</v>
      </c>
      <c r="J124" s="2">
        <v>634</v>
      </c>
      <c r="K124" s="3" t="s">
        <v>2087</v>
      </c>
    </row>
    <row r="125" spans="1:11" x14ac:dyDescent="0.35">
      <c r="A125" s="1" t="s">
        <v>342</v>
      </c>
      <c r="B125" s="1" t="s">
        <v>343</v>
      </c>
      <c r="C125" s="1" t="s">
        <v>344</v>
      </c>
      <c r="D125" s="1" t="s">
        <v>842</v>
      </c>
      <c r="E125" s="1" t="s">
        <v>1825</v>
      </c>
      <c r="F125" s="1">
        <v>978</v>
      </c>
      <c r="G125" s="1" t="s">
        <v>1826</v>
      </c>
      <c r="I125" s="2" t="s">
        <v>1126</v>
      </c>
      <c r="J125" s="2">
        <v>946</v>
      </c>
      <c r="K125" s="3" t="s">
        <v>1239</v>
      </c>
    </row>
    <row r="126" spans="1:11" x14ac:dyDescent="0.35">
      <c r="A126" s="1" t="s">
        <v>345</v>
      </c>
      <c r="B126" s="1" t="s">
        <v>346</v>
      </c>
      <c r="C126" s="1" t="s">
        <v>347</v>
      </c>
      <c r="D126" s="1" t="s">
        <v>843</v>
      </c>
      <c r="E126" s="1" t="s">
        <v>1827</v>
      </c>
      <c r="F126" s="1">
        <v>422</v>
      </c>
      <c r="G126" s="1" t="s">
        <v>1828</v>
      </c>
      <c r="I126" s="2" t="s">
        <v>1127</v>
      </c>
      <c r="J126" s="2">
        <v>941</v>
      </c>
      <c r="K126" s="3" t="s">
        <v>1240</v>
      </c>
    </row>
    <row r="127" spans="1:11" x14ac:dyDescent="0.35">
      <c r="A127" s="1" t="s">
        <v>351</v>
      </c>
      <c r="B127" s="1" t="s">
        <v>352</v>
      </c>
      <c r="C127" s="1" t="s">
        <v>353</v>
      </c>
      <c r="D127" s="1" t="s">
        <v>845</v>
      </c>
      <c r="E127" s="1" t="s">
        <v>1831</v>
      </c>
      <c r="F127" s="1">
        <v>430</v>
      </c>
      <c r="G127" s="1" t="s">
        <v>1832</v>
      </c>
      <c r="I127" s="2" t="s">
        <v>1128</v>
      </c>
      <c r="J127" s="2">
        <v>643</v>
      </c>
      <c r="K127" s="3" t="s">
        <v>1241</v>
      </c>
    </row>
    <row r="128" spans="1:11" x14ac:dyDescent="0.35">
      <c r="A128" s="1" t="s">
        <v>354</v>
      </c>
      <c r="B128" s="1" t="s">
        <v>355</v>
      </c>
      <c r="C128" s="1" t="s">
        <v>356</v>
      </c>
      <c r="D128" s="1" t="s">
        <v>846</v>
      </c>
      <c r="E128" s="1" t="s">
        <v>1833</v>
      </c>
      <c r="F128" s="1">
        <v>434</v>
      </c>
      <c r="G128" s="1" t="s">
        <v>1834</v>
      </c>
      <c r="I128" s="2" t="s">
        <v>1129</v>
      </c>
      <c r="J128" s="2">
        <v>646</v>
      </c>
      <c r="K128" s="3" t="s">
        <v>1242</v>
      </c>
    </row>
    <row r="129" spans="1:11" x14ac:dyDescent="0.35">
      <c r="A129" s="1" t="s">
        <v>357</v>
      </c>
      <c r="B129" s="1" t="s">
        <v>358</v>
      </c>
      <c r="C129" s="1" t="s">
        <v>359</v>
      </c>
      <c r="D129" s="1" t="s">
        <v>847</v>
      </c>
      <c r="E129" s="1" t="s">
        <v>1835</v>
      </c>
      <c r="F129" s="1">
        <v>756</v>
      </c>
      <c r="G129" s="1" t="s">
        <v>1836</v>
      </c>
      <c r="I129" s="2" t="s">
        <v>1130</v>
      </c>
      <c r="J129" s="2">
        <v>682</v>
      </c>
      <c r="K129" s="3" t="s">
        <v>1243</v>
      </c>
    </row>
    <row r="130" spans="1:11" x14ac:dyDescent="0.35">
      <c r="A130" s="1" t="s">
        <v>360</v>
      </c>
      <c r="B130" s="1" t="s">
        <v>361</v>
      </c>
      <c r="C130" s="1" t="s">
        <v>362</v>
      </c>
      <c r="D130" s="1" t="s">
        <v>848</v>
      </c>
      <c r="E130" s="1" t="s">
        <v>1837</v>
      </c>
      <c r="F130" s="1">
        <v>978</v>
      </c>
      <c r="G130" s="1" t="s">
        <v>1838</v>
      </c>
      <c r="I130" s="2" t="s">
        <v>1131</v>
      </c>
      <c r="J130" s="2">
        <v>90</v>
      </c>
      <c r="K130" s="3" t="s">
        <v>1244</v>
      </c>
    </row>
    <row r="131" spans="1:11" x14ac:dyDescent="0.35">
      <c r="A131" s="1" t="s">
        <v>363</v>
      </c>
      <c r="B131" s="1" t="s">
        <v>364</v>
      </c>
      <c r="C131" s="1" t="s">
        <v>365</v>
      </c>
      <c r="D131" s="1" t="s">
        <v>849</v>
      </c>
      <c r="E131" s="1" t="s">
        <v>1839</v>
      </c>
      <c r="F131" s="1">
        <v>978</v>
      </c>
      <c r="G131" s="1" t="s">
        <v>1840</v>
      </c>
      <c r="I131" s="2" t="s">
        <v>1132</v>
      </c>
      <c r="J131" s="2">
        <v>690</v>
      </c>
      <c r="K131" s="3" t="s">
        <v>1245</v>
      </c>
    </row>
    <row r="132" spans="1:11" x14ac:dyDescent="0.35">
      <c r="A132" s="1" t="s">
        <v>704</v>
      </c>
      <c r="B132" s="1" t="s">
        <v>132</v>
      </c>
      <c r="C132" s="1" t="s">
        <v>133</v>
      </c>
      <c r="D132" s="1" t="s">
        <v>768</v>
      </c>
      <c r="E132" s="1" t="s">
        <v>1841</v>
      </c>
      <c r="F132" s="1">
        <v>446</v>
      </c>
      <c r="G132" s="1" t="s">
        <v>1842</v>
      </c>
      <c r="I132" s="2" t="s">
        <v>1133</v>
      </c>
      <c r="J132" s="2">
        <v>938</v>
      </c>
      <c r="K132" s="3" t="s">
        <v>1246</v>
      </c>
    </row>
    <row r="133" spans="1:11" x14ac:dyDescent="0.35">
      <c r="A133" s="1" t="s">
        <v>714</v>
      </c>
      <c r="B133" s="1" t="s">
        <v>366</v>
      </c>
      <c r="C133" s="1" t="s">
        <v>1843</v>
      </c>
      <c r="D133" s="1" t="s">
        <v>850</v>
      </c>
      <c r="E133" s="1" t="s">
        <v>1844</v>
      </c>
      <c r="F133" s="1">
        <v>807</v>
      </c>
      <c r="G133" s="1" t="s">
        <v>1845</v>
      </c>
      <c r="I133" s="2" t="s">
        <v>1134</v>
      </c>
      <c r="J133" s="2">
        <v>752</v>
      </c>
      <c r="K133" s="3" t="s">
        <v>1247</v>
      </c>
    </row>
    <row r="134" spans="1:11" x14ac:dyDescent="0.35">
      <c r="A134" s="1" t="s">
        <v>368</v>
      </c>
      <c r="B134" s="1" t="s">
        <v>369</v>
      </c>
      <c r="C134" s="1" t="s">
        <v>370</v>
      </c>
      <c r="D134" s="1" t="s">
        <v>851</v>
      </c>
      <c r="E134" s="1" t="s">
        <v>1846</v>
      </c>
      <c r="F134" s="1">
        <v>969</v>
      </c>
      <c r="G134" s="1" t="s">
        <v>1847</v>
      </c>
      <c r="I134" s="2" t="s">
        <v>1135</v>
      </c>
      <c r="J134" s="2">
        <v>702</v>
      </c>
      <c r="K134" s="3" t="s">
        <v>1248</v>
      </c>
    </row>
    <row r="135" spans="1:11" x14ac:dyDescent="0.35">
      <c r="A135" s="1" t="s">
        <v>374</v>
      </c>
      <c r="B135" s="1" t="s">
        <v>375</v>
      </c>
      <c r="C135" s="1" t="s">
        <v>376</v>
      </c>
      <c r="D135" s="1" t="s">
        <v>853</v>
      </c>
      <c r="E135" s="1" t="s">
        <v>1850</v>
      </c>
      <c r="F135" s="1">
        <v>458</v>
      </c>
      <c r="G135" s="1" t="s">
        <v>1851</v>
      </c>
      <c r="I135" s="2" t="s">
        <v>1136</v>
      </c>
      <c r="J135" s="2">
        <v>654</v>
      </c>
      <c r="K135" s="3" t="s">
        <v>1249</v>
      </c>
    </row>
    <row r="136" spans="1:11" x14ac:dyDescent="0.35">
      <c r="A136" s="1" t="s">
        <v>371</v>
      </c>
      <c r="B136" s="1" t="s">
        <v>372</v>
      </c>
      <c r="C136" s="1" t="s">
        <v>373</v>
      </c>
      <c r="D136" s="1" t="s">
        <v>852</v>
      </c>
      <c r="E136" s="1" t="s">
        <v>1848</v>
      </c>
      <c r="F136" s="1">
        <v>454</v>
      </c>
      <c r="G136" s="1" t="s">
        <v>1849</v>
      </c>
      <c r="I136" s="2" t="s">
        <v>1137</v>
      </c>
      <c r="J136" s="2">
        <v>694</v>
      </c>
      <c r="K136" s="3" t="s">
        <v>1138</v>
      </c>
    </row>
    <row r="137" spans="1:11" x14ac:dyDescent="0.35">
      <c r="A137" s="1" t="s">
        <v>377</v>
      </c>
      <c r="B137" s="1" t="s">
        <v>378</v>
      </c>
      <c r="C137" s="1" t="s">
        <v>379</v>
      </c>
      <c r="D137" s="1" t="s">
        <v>854</v>
      </c>
      <c r="E137" s="1" t="s">
        <v>1852</v>
      </c>
      <c r="F137" s="1">
        <v>462</v>
      </c>
      <c r="G137" s="1" t="s">
        <v>1853</v>
      </c>
      <c r="I137" s="2" t="s">
        <v>1139</v>
      </c>
      <c r="J137" s="2">
        <v>706</v>
      </c>
      <c r="K137" s="3" t="s">
        <v>1989</v>
      </c>
    </row>
    <row r="138" spans="1:11" x14ac:dyDescent="0.35">
      <c r="A138" s="1" t="s">
        <v>380</v>
      </c>
      <c r="B138" s="1" t="s">
        <v>381</v>
      </c>
      <c r="C138" s="1" t="s">
        <v>382</v>
      </c>
      <c r="D138" s="1" t="s">
        <v>855</v>
      </c>
      <c r="E138" s="1" t="s">
        <v>1854</v>
      </c>
      <c r="F138" s="1">
        <v>952</v>
      </c>
      <c r="G138" s="1" t="s">
        <v>1855</v>
      </c>
      <c r="I138" s="2" t="s">
        <v>1140</v>
      </c>
      <c r="J138" s="2">
        <v>968</v>
      </c>
      <c r="K138" s="3" t="s">
        <v>1141</v>
      </c>
    </row>
    <row r="139" spans="1:11" x14ac:dyDescent="0.35">
      <c r="A139" s="1" t="s">
        <v>710</v>
      </c>
      <c r="B139" s="1" t="s">
        <v>200</v>
      </c>
      <c r="C139" s="1" t="s">
        <v>201</v>
      </c>
      <c r="D139" s="1" t="s">
        <v>792</v>
      </c>
      <c r="E139" s="1" t="s">
        <v>1722</v>
      </c>
      <c r="F139" s="1">
        <v>238</v>
      </c>
      <c r="G139" s="1" t="s">
        <v>1723</v>
      </c>
      <c r="I139" s="2" t="s">
        <v>1142</v>
      </c>
      <c r="J139" s="2">
        <v>728</v>
      </c>
      <c r="K139" s="3" t="s">
        <v>1250</v>
      </c>
    </row>
    <row r="140" spans="1:11" x14ac:dyDescent="0.35">
      <c r="A140" s="1" t="s">
        <v>383</v>
      </c>
      <c r="B140" s="1" t="s">
        <v>384</v>
      </c>
      <c r="C140" s="1" t="s">
        <v>385</v>
      </c>
      <c r="D140" s="1" t="s">
        <v>856</v>
      </c>
      <c r="E140" s="1" t="s">
        <v>1856</v>
      </c>
      <c r="F140" s="1">
        <v>978</v>
      </c>
      <c r="G140" s="1" t="s">
        <v>1857</v>
      </c>
      <c r="I140" s="2" t="s">
        <v>1251</v>
      </c>
      <c r="J140" s="2">
        <v>678</v>
      </c>
      <c r="K140" s="3" t="s">
        <v>1252</v>
      </c>
    </row>
    <row r="141" spans="1:11" x14ac:dyDescent="0.35">
      <c r="A141" s="1" t="s">
        <v>420</v>
      </c>
      <c r="B141" s="1" t="s">
        <v>421</v>
      </c>
      <c r="C141" s="1" t="s">
        <v>422</v>
      </c>
      <c r="D141" s="1" t="s">
        <v>869</v>
      </c>
      <c r="E141" s="1" t="s">
        <v>1884</v>
      </c>
      <c r="F141" s="1">
        <v>504</v>
      </c>
      <c r="G141" s="1" t="s">
        <v>1885</v>
      </c>
      <c r="I141" s="2" t="s">
        <v>1143</v>
      </c>
      <c r="J141" s="2">
        <v>760</v>
      </c>
      <c r="K141" s="3" t="s">
        <v>1253</v>
      </c>
    </row>
    <row r="142" spans="1:11" x14ac:dyDescent="0.35">
      <c r="A142" s="1" t="s">
        <v>389</v>
      </c>
      <c r="B142" s="1" t="s">
        <v>390</v>
      </c>
      <c r="C142" s="1" t="s">
        <v>391</v>
      </c>
      <c r="D142" s="1" t="s">
        <v>858</v>
      </c>
      <c r="E142" s="1" t="s">
        <v>1860</v>
      </c>
      <c r="F142" s="1">
        <v>978</v>
      </c>
      <c r="G142" s="1" t="s">
        <v>1861</v>
      </c>
      <c r="I142" s="2" t="s">
        <v>1868</v>
      </c>
      <c r="J142" s="2">
        <v>748</v>
      </c>
      <c r="K142" s="3" t="s">
        <v>1869</v>
      </c>
    </row>
    <row r="143" spans="1:11" x14ac:dyDescent="0.35">
      <c r="A143" s="1" t="s">
        <v>395</v>
      </c>
      <c r="B143" s="1" t="s">
        <v>396</v>
      </c>
      <c r="C143" s="1" t="s">
        <v>397</v>
      </c>
      <c r="D143" s="1" t="s">
        <v>860</v>
      </c>
      <c r="E143" s="1" t="s">
        <v>1864</v>
      </c>
      <c r="F143" s="1">
        <v>480</v>
      </c>
      <c r="G143" s="1" t="s">
        <v>1865</v>
      </c>
      <c r="I143" s="2" t="s">
        <v>1145</v>
      </c>
      <c r="J143" s="2">
        <v>764</v>
      </c>
      <c r="K143" s="3" t="s">
        <v>1255</v>
      </c>
    </row>
    <row r="144" spans="1:11" x14ac:dyDescent="0.35">
      <c r="A144" s="1" t="s">
        <v>392</v>
      </c>
      <c r="B144" s="1" t="s">
        <v>393</v>
      </c>
      <c r="C144" s="1" t="s">
        <v>394</v>
      </c>
      <c r="D144" s="1" t="s">
        <v>859</v>
      </c>
      <c r="E144" s="1" t="s">
        <v>1862</v>
      </c>
      <c r="F144" s="1">
        <v>478</v>
      </c>
      <c r="G144" s="1" t="s">
        <v>1863</v>
      </c>
      <c r="I144" s="2" t="s">
        <v>1146</v>
      </c>
      <c r="J144" s="2">
        <v>972</v>
      </c>
      <c r="K144" s="3" t="s">
        <v>617</v>
      </c>
    </row>
    <row r="145" spans="1:11" x14ac:dyDescent="0.35">
      <c r="A145" s="1" t="s">
        <v>398</v>
      </c>
      <c r="B145" s="1" t="s">
        <v>399</v>
      </c>
      <c r="C145" s="1" t="s">
        <v>400</v>
      </c>
      <c r="D145" s="1" t="s">
        <v>861</v>
      </c>
      <c r="E145" s="1" t="s">
        <v>1866</v>
      </c>
      <c r="F145" s="1">
        <v>978</v>
      </c>
      <c r="G145" s="1" t="s">
        <v>1867</v>
      </c>
      <c r="I145" s="2" t="s">
        <v>1147</v>
      </c>
      <c r="J145" s="2">
        <v>934</v>
      </c>
      <c r="K145" s="3" t="s">
        <v>1256</v>
      </c>
    </row>
    <row r="146" spans="1:11" x14ac:dyDescent="0.35">
      <c r="A146" s="1" t="s">
        <v>401</v>
      </c>
      <c r="B146" s="1" t="s">
        <v>402</v>
      </c>
      <c r="C146" s="1" t="s">
        <v>403</v>
      </c>
      <c r="D146" s="1" t="s">
        <v>862</v>
      </c>
      <c r="E146" s="1" t="s">
        <v>1870</v>
      </c>
      <c r="F146" s="1">
        <v>484</v>
      </c>
      <c r="G146" s="1" t="s">
        <v>1871</v>
      </c>
      <c r="I146" s="2" t="s">
        <v>1148</v>
      </c>
      <c r="J146" s="2">
        <v>788</v>
      </c>
      <c r="K146" s="3" t="s">
        <v>1149</v>
      </c>
    </row>
    <row r="147" spans="1:11" x14ac:dyDescent="0.35">
      <c r="A147" s="1" t="s">
        <v>715</v>
      </c>
      <c r="B147" s="1" t="s">
        <v>404</v>
      </c>
      <c r="C147" s="1" t="s">
        <v>405</v>
      </c>
      <c r="D147" s="1" t="s">
        <v>863</v>
      </c>
      <c r="E147" s="1" t="s">
        <v>1872</v>
      </c>
      <c r="F147" s="1">
        <v>840</v>
      </c>
      <c r="G147" s="1" t="s">
        <v>1873</v>
      </c>
      <c r="I147" s="2" t="s">
        <v>1150</v>
      </c>
      <c r="J147" s="2">
        <v>776</v>
      </c>
      <c r="K147" s="3" t="s">
        <v>1257</v>
      </c>
    </row>
    <row r="148" spans="1:11" x14ac:dyDescent="0.35">
      <c r="A148" s="1" t="s">
        <v>406</v>
      </c>
      <c r="B148" s="1" t="s">
        <v>407</v>
      </c>
      <c r="C148" s="1" t="s">
        <v>408</v>
      </c>
      <c r="D148" s="1" t="s">
        <v>864</v>
      </c>
      <c r="E148" s="1" t="s">
        <v>1874</v>
      </c>
      <c r="F148" s="1">
        <v>498</v>
      </c>
      <c r="G148" s="1" t="s">
        <v>1875</v>
      </c>
      <c r="I148" s="2" t="s">
        <v>1151</v>
      </c>
      <c r="J148" s="2">
        <v>949</v>
      </c>
      <c r="K148" s="3" t="s">
        <v>1152</v>
      </c>
    </row>
    <row r="149" spans="1:11" x14ac:dyDescent="0.35">
      <c r="A149" s="1" t="s">
        <v>409</v>
      </c>
      <c r="B149" s="1" t="s">
        <v>410</v>
      </c>
      <c r="C149" s="1" t="s">
        <v>411</v>
      </c>
      <c r="D149" s="1" t="s">
        <v>865</v>
      </c>
      <c r="E149" s="1" t="s">
        <v>1876</v>
      </c>
      <c r="F149" s="1">
        <v>978</v>
      </c>
      <c r="G149" s="1" t="s">
        <v>1877</v>
      </c>
      <c r="I149" s="2" t="s">
        <v>1153</v>
      </c>
      <c r="J149" s="2">
        <v>780</v>
      </c>
      <c r="K149" s="3" t="s">
        <v>1258</v>
      </c>
    </row>
    <row r="150" spans="1:11" x14ac:dyDescent="0.35">
      <c r="A150" s="1" t="s">
        <v>412</v>
      </c>
      <c r="B150" s="1" t="s">
        <v>413</v>
      </c>
      <c r="C150" s="1" t="s">
        <v>414</v>
      </c>
      <c r="D150" s="1" t="s">
        <v>866</v>
      </c>
      <c r="E150" s="1" t="s">
        <v>1878</v>
      </c>
      <c r="F150" s="1">
        <v>496</v>
      </c>
      <c r="G150" s="1" t="s">
        <v>1879</v>
      </c>
      <c r="I150" s="2" t="s">
        <v>1259</v>
      </c>
      <c r="J150" s="2">
        <v>0</v>
      </c>
      <c r="K150" s="3" t="s">
        <v>1260</v>
      </c>
    </row>
    <row r="151" spans="1:11" x14ac:dyDescent="0.35">
      <c r="A151" s="1" t="s">
        <v>2088</v>
      </c>
      <c r="B151" s="1" t="s">
        <v>415</v>
      </c>
      <c r="C151" s="1" t="s">
        <v>416</v>
      </c>
      <c r="D151" s="1" t="s">
        <v>867</v>
      </c>
      <c r="E151" s="1" t="s">
        <v>1880</v>
      </c>
      <c r="F151" s="1">
        <v>978</v>
      </c>
      <c r="G151" s="1" t="s">
        <v>1881</v>
      </c>
      <c r="I151" s="2" t="s">
        <v>1154</v>
      </c>
      <c r="J151" s="2">
        <v>901</v>
      </c>
      <c r="K151" s="3" t="s">
        <v>1155</v>
      </c>
    </row>
    <row r="152" spans="1:11" x14ac:dyDescent="0.35">
      <c r="A152" s="1" t="s">
        <v>417</v>
      </c>
      <c r="B152" s="1" t="s">
        <v>418</v>
      </c>
      <c r="C152" s="1" t="s">
        <v>419</v>
      </c>
      <c r="D152" s="1" t="s">
        <v>868</v>
      </c>
      <c r="E152" s="1" t="s">
        <v>1882</v>
      </c>
      <c r="F152" s="1">
        <v>951</v>
      </c>
      <c r="G152" s="1" t="s">
        <v>1883</v>
      </c>
      <c r="I152" s="2" t="s">
        <v>1156</v>
      </c>
      <c r="J152" s="2">
        <v>834</v>
      </c>
      <c r="K152" s="3" t="s">
        <v>1157</v>
      </c>
    </row>
    <row r="153" spans="1:11" x14ac:dyDescent="0.35">
      <c r="A153" s="1" t="s">
        <v>423</v>
      </c>
      <c r="B153" s="1" t="s">
        <v>424</v>
      </c>
      <c r="C153" s="1" t="s">
        <v>425</v>
      </c>
      <c r="D153" s="1" t="s">
        <v>870</v>
      </c>
      <c r="E153" s="1" t="s">
        <v>1886</v>
      </c>
      <c r="F153" s="1">
        <v>943</v>
      </c>
      <c r="G153" s="1" t="s">
        <v>1887</v>
      </c>
      <c r="I153" s="2" t="s">
        <v>1158</v>
      </c>
      <c r="J153" s="2">
        <v>980</v>
      </c>
      <c r="K153" s="3" t="s">
        <v>1261</v>
      </c>
    </row>
    <row r="154" spans="1:11" x14ac:dyDescent="0.35">
      <c r="A154" s="1" t="s">
        <v>426</v>
      </c>
      <c r="B154" s="1" t="s">
        <v>427</v>
      </c>
      <c r="C154" s="1" t="s">
        <v>428</v>
      </c>
      <c r="D154" s="1" t="s">
        <v>871</v>
      </c>
      <c r="E154" s="1" t="s">
        <v>1888</v>
      </c>
      <c r="F154" s="1">
        <v>104</v>
      </c>
      <c r="G154" s="1" t="s">
        <v>1889</v>
      </c>
      <c r="I154" s="2" t="s">
        <v>1159</v>
      </c>
      <c r="J154" s="2">
        <v>800</v>
      </c>
      <c r="K154" s="3" t="s">
        <v>1160</v>
      </c>
    </row>
    <row r="155" spans="1:11" x14ac:dyDescent="0.35">
      <c r="A155" s="1" t="s">
        <v>429</v>
      </c>
      <c r="B155" s="1" t="s">
        <v>430</v>
      </c>
      <c r="C155" s="1" t="s">
        <v>431</v>
      </c>
      <c r="D155" s="1" t="s">
        <v>872</v>
      </c>
      <c r="E155" s="1" t="s">
        <v>1890</v>
      </c>
      <c r="F155" s="1">
        <v>516</v>
      </c>
      <c r="G155" s="1" t="s">
        <v>1891</v>
      </c>
      <c r="I155" s="2" t="s">
        <v>1894</v>
      </c>
      <c r="J155" s="2">
        <v>840</v>
      </c>
      <c r="K155" s="3" t="s">
        <v>1895</v>
      </c>
    </row>
    <row r="156" spans="1:11" x14ac:dyDescent="0.35">
      <c r="A156" s="1" t="s">
        <v>432</v>
      </c>
      <c r="B156" s="1" t="s">
        <v>433</v>
      </c>
      <c r="C156" s="1" t="s">
        <v>434</v>
      </c>
      <c r="D156" s="1" t="s">
        <v>873</v>
      </c>
      <c r="I156" s="2" t="s">
        <v>1898</v>
      </c>
      <c r="J156" s="4"/>
      <c r="K156" s="5"/>
    </row>
    <row r="157" spans="1:11" x14ac:dyDescent="0.35">
      <c r="A157" s="1" t="s">
        <v>435</v>
      </c>
      <c r="B157" s="1" t="s">
        <v>436</v>
      </c>
      <c r="C157" s="1" t="s">
        <v>437</v>
      </c>
      <c r="D157" s="1" t="s">
        <v>874</v>
      </c>
      <c r="E157" s="1" t="s">
        <v>1892</v>
      </c>
      <c r="F157" s="1">
        <v>524</v>
      </c>
      <c r="G157" s="1" t="s">
        <v>1893</v>
      </c>
      <c r="I157" s="2" t="s">
        <v>1162</v>
      </c>
      <c r="J157" s="2">
        <v>858</v>
      </c>
      <c r="K157" s="3" t="s">
        <v>1262</v>
      </c>
    </row>
    <row r="158" spans="1:11" x14ac:dyDescent="0.35">
      <c r="A158" s="1" t="s">
        <v>450</v>
      </c>
      <c r="B158" s="1" t="s">
        <v>451</v>
      </c>
      <c r="C158" s="1" t="s">
        <v>452</v>
      </c>
      <c r="D158" s="1" t="s">
        <v>879</v>
      </c>
      <c r="E158" s="1" t="s">
        <v>1903</v>
      </c>
      <c r="F158" s="1">
        <v>558</v>
      </c>
      <c r="G158" s="1" t="s">
        <v>1904</v>
      </c>
      <c r="I158" s="2" t="s">
        <v>1163</v>
      </c>
      <c r="J158" s="2">
        <v>860</v>
      </c>
      <c r="K158" s="3" t="s">
        <v>2045</v>
      </c>
    </row>
    <row r="159" spans="1:11" x14ac:dyDescent="0.35">
      <c r="A159" s="1" t="s">
        <v>453</v>
      </c>
      <c r="B159" s="1" t="s">
        <v>454</v>
      </c>
      <c r="C159" s="1" t="s">
        <v>455</v>
      </c>
      <c r="D159" s="1" t="s">
        <v>880</v>
      </c>
      <c r="E159" s="1" t="s">
        <v>1905</v>
      </c>
      <c r="F159" s="1">
        <v>952</v>
      </c>
      <c r="G159" s="1" t="s">
        <v>1906</v>
      </c>
      <c r="I159" s="2" t="s">
        <v>1164</v>
      </c>
      <c r="J159" s="2">
        <v>937</v>
      </c>
      <c r="K159" s="3" t="s">
        <v>2079</v>
      </c>
    </row>
    <row r="160" spans="1:11" x14ac:dyDescent="0.35">
      <c r="A160" s="1" t="s">
        <v>456</v>
      </c>
      <c r="B160" s="1" t="s">
        <v>457</v>
      </c>
      <c r="C160" s="1" t="s">
        <v>458</v>
      </c>
      <c r="D160" s="1" t="s">
        <v>881</v>
      </c>
      <c r="E160" s="1" t="s">
        <v>1907</v>
      </c>
      <c r="F160" s="1">
        <v>566</v>
      </c>
      <c r="G160" s="1" t="s">
        <v>1908</v>
      </c>
      <c r="I160" s="2" t="s">
        <v>1165</v>
      </c>
      <c r="J160" s="2">
        <v>704</v>
      </c>
      <c r="K160" s="3" t="s">
        <v>1263</v>
      </c>
    </row>
    <row r="161" spans="1:11" x14ac:dyDescent="0.35">
      <c r="A161" s="1" t="s">
        <v>459</v>
      </c>
      <c r="B161" s="1" t="s">
        <v>460</v>
      </c>
      <c r="C161" s="1" t="s">
        <v>461</v>
      </c>
      <c r="D161" s="1" t="s">
        <v>882</v>
      </c>
      <c r="I161" s="2" t="s">
        <v>1166</v>
      </c>
      <c r="J161" s="2">
        <v>548</v>
      </c>
      <c r="K161" s="3" t="s">
        <v>1264</v>
      </c>
    </row>
    <row r="162" spans="1:11" x14ac:dyDescent="0.35">
      <c r="A162" s="1" t="s">
        <v>468</v>
      </c>
      <c r="B162" s="1" t="s">
        <v>469</v>
      </c>
      <c r="C162" s="1" t="s">
        <v>470</v>
      </c>
      <c r="D162" s="1" t="s">
        <v>885</v>
      </c>
      <c r="E162" s="1" t="s">
        <v>1917</v>
      </c>
      <c r="F162" s="1">
        <v>578</v>
      </c>
      <c r="G162" s="1" t="s">
        <v>1918</v>
      </c>
      <c r="I162" s="2" t="s">
        <v>1167</v>
      </c>
      <c r="J162" s="2">
        <v>882</v>
      </c>
      <c r="K162" s="3" t="s">
        <v>1168</v>
      </c>
    </row>
    <row r="163" spans="1:11" x14ac:dyDescent="0.35">
      <c r="A163" s="1" t="s">
        <v>444</v>
      </c>
      <c r="B163" s="1" t="s">
        <v>445</v>
      </c>
      <c r="C163" s="1" t="s">
        <v>446</v>
      </c>
      <c r="D163" s="1" t="s">
        <v>877</v>
      </c>
      <c r="I163" s="2" t="s">
        <v>1909</v>
      </c>
      <c r="J163" s="2">
        <v>950</v>
      </c>
      <c r="K163" s="3" t="s">
        <v>1910</v>
      </c>
    </row>
    <row r="164" spans="1:11" x14ac:dyDescent="0.35">
      <c r="A164" s="1" t="s">
        <v>447</v>
      </c>
      <c r="B164" s="1" t="s">
        <v>448</v>
      </c>
      <c r="C164" s="1" t="s">
        <v>449</v>
      </c>
      <c r="D164" s="1" t="s">
        <v>878</v>
      </c>
      <c r="E164" s="1" t="s">
        <v>1901</v>
      </c>
      <c r="F164" s="1">
        <v>554</v>
      </c>
      <c r="G164" s="1" t="s">
        <v>1902</v>
      </c>
      <c r="I164" s="2" t="s">
        <v>1911</v>
      </c>
      <c r="J164" s="2">
        <v>951</v>
      </c>
      <c r="K164" s="3" t="s">
        <v>1912</v>
      </c>
    </row>
    <row r="165" spans="1:11" x14ac:dyDescent="0.35">
      <c r="A165" s="1" t="s">
        <v>471</v>
      </c>
      <c r="B165" s="1" t="s">
        <v>472</v>
      </c>
      <c r="C165" s="1" t="s">
        <v>473</v>
      </c>
      <c r="D165" s="1" t="s">
        <v>886</v>
      </c>
      <c r="E165" s="1" t="s">
        <v>1919</v>
      </c>
      <c r="F165" s="1">
        <v>512</v>
      </c>
      <c r="G165" s="1" t="s">
        <v>1920</v>
      </c>
      <c r="I165" s="2" t="s">
        <v>1915</v>
      </c>
      <c r="J165" s="2">
        <v>952</v>
      </c>
      <c r="K165" s="3" t="s">
        <v>1916</v>
      </c>
    </row>
    <row r="166" spans="1:11" x14ac:dyDescent="0.35">
      <c r="A166" s="1" t="s">
        <v>654</v>
      </c>
      <c r="B166" s="1" t="s">
        <v>655</v>
      </c>
      <c r="C166" s="1" t="s">
        <v>656</v>
      </c>
      <c r="D166" s="1" t="s">
        <v>950</v>
      </c>
      <c r="E166" s="1" t="s">
        <v>2034</v>
      </c>
      <c r="F166" s="1">
        <v>800</v>
      </c>
      <c r="G166" s="1" t="s">
        <v>2035</v>
      </c>
      <c r="I166" s="2" t="s">
        <v>1173</v>
      </c>
      <c r="J166" s="2">
        <v>886</v>
      </c>
      <c r="K166" s="3" t="s">
        <v>1266</v>
      </c>
    </row>
    <row r="167" spans="1:11" x14ac:dyDescent="0.35">
      <c r="A167" s="1" t="s">
        <v>672</v>
      </c>
      <c r="B167" s="1" t="s">
        <v>673</v>
      </c>
      <c r="C167" s="1" t="s">
        <v>674</v>
      </c>
      <c r="D167" s="1" t="s">
        <v>956</v>
      </c>
      <c r="E167" s="1" t="s">
        <v>2044</v>
      </c>
      <c r="F167" s="1">
        <v>860</v>
      </c>
      <c r="G167" s="1" t="s">
        <v>2045</v>
      </c>
      <c r="I167" s="2" t="s">
        <v>1174</v>
      </c>
      <c r="J167" s="2">
        <v>710</v>
      </c>
      <c r="K167" s="3" t="s">
        <v>1267</v>
      </c>
    </row>
    <row r="168" spans="1:11" x14ac:dyDescent="0.35">
      <c r="A168" s="1" t="s">
        <v>474</v>
      </c>
      <c r="B168" s="1" t="s">
        <v>475</v>
      </c>
      <c r="C168" s="1" t="s">
        <v>476</v>
      </c>
      <c r="D168" s="1" t="s">
        <v>887</v>
      </c>
      <c r="E168" s="1" t="s">
        <v>1921</v>
      </c>
      <c r="F168" s="1">
        <v>586</v>
      </c>
      <c r="G168" s="1" t="s">
        <v>1922</v>
      </c>
      <c r="I168" s="2" t="s">
        <v>1175</v>
      </c>
      <c r="J168" s="2">
        <v>967</v>
      </c>
      <c r="K168" s="3" t="s">
        <v>1268</v>
      </c>
    </row>
    <row r="169" spans="1:11" x14ac:dyDescent="0.35">
      <c r="A169" s="1" t="s">
        <v>477</v>
      </c>
      <c r="B169" s="1" t="s">
        <v>478</v>
      </c>
      <c r="C169" s="1" t="s">
        <v>479</v>
      </c>
      <c r="D169" s="1" t="s">
        <v>888</v>
      </c>
      <c r="E169" s="1" t="s">
        <v>1923</v>
      </c>
      <c r="F169" s="1">
        <v>840</v>
      </c>
      <c r="G169" s="1" t="s">
        <v>1924</v>
      </c>
    </row>
    <row r="170" spans="1:11" x14ac:dyDescent="0.35">
      <c r="A170" s="1" t="s">
        <v>483</v>
      </c>
      <c r="B170" s="1" t="s">
        <v>484</v>
      </c>
      <c r="C170" s="1" t="s">
        <v>485</v>
      </c>
      <c r="D170" s="1" t="s">
        <v>890</v>
      </c>
      <c r="E170" s="1" t="s">
        <v>1925</v>
      </c>
      <c r="F170" s="1">
        <v>590</v>
      </c>
      <c r="G170" s="1" t="s">
        <v>2073</v>
      </c>
    </row>
    <row r="171" spans="1:11" x14ac:dyDescent="0.35">
      <c r="A171" s="1" t="s">
        <v>486</v>
      </c>
      <c r="B171" s="1" t="s">
        <v>487</v>
      </c>
      <c r="C171" s="1" t="s">
        <v>488</v>
      </c>
      <c r="D171" s="1" t="s">
        <v>891</v>
      </c>
      <c r="E171" s="1" t="s">
        <v>1926</v>
      </c>
      <c r="F171" s="1">
        <v>598</v>
      </c>
      <c r="G171" s="1" t="s">
        <v>2078</v>
      </c>
    </row>
    <row r="172" spans="1:11" x14ac:dyDescent="0.35">
      <c r="A172" s="1" t="s">
        <v>489</v>
      </c>
      <c r="B172" s="1" t="s">
        <v>490</v>
      </c>
      <c r="C172" s="1" t="s">
        <v>491</v>
      </c>
      <c r="D172" s="1" t="s">
        <v>892</v>
      </c>
      <c r="E172" s="1" t="s">
        <v>1927</v>
      </c>
      <c r="F172" s="1">
        <v>600</v>
      </c>
      <c r="G172" s="1" t="s">
        <v>1928</v>
      </c>
    </row>
    <row r="173" spans="1:11" x14ac:dyDescent="0.35">
      <c r="A173" s="1" t="s">
        <v>438</v>
      </c>
      <c r="B173" s="1" t="s">
        <v>439</v>
      </c>
      <c r="C173" s="1" t="s">
        <v>440</v>
      </c>
      <c r="D173" s="1" t="s">
        <v>875</v>
      </c>
      <c r="E173" s="1" t="s">
        <v>1896</v>
      </c>
      <c r="F173" s="1">
        <v>978</v>
      </c>
      <c r="G173" s="1" t="s">
        <v>1897</v>
      </c>
    </row>
    <row r="174" spans="1:11" x14ac:dyDescent="0.35">
      <c r="A174" s="1" t="s">
        <v>492</v>
      </c>
      <c r="B174" s="1" t="s">
        <v>493</v>
      </c>
      <c r="C174" s="1" t="s">
        <v>494</v>
      </c>
      <c r="D174" s="1" t="s">
        <v>893</v>
      </c>
      <c r="E174" s="1" t="s">
        <v>1929</v>
      </c>
      <c r="F174" s="1">
        <v>604</v>
      </c>
      <c r="G174" s="1" t="s">
        <v>1930</v>
      </c>
    </row>
    <row r="175" spans="1:11" x14ac:dyDescent="0.35">
      <c r="A175" s="1" t="s">
        <v>495</v>
      </c>
      <c r="B175" s="1" t="s">
        <v>496</v>
      </c>
      <c r="C175" s="1" t="s">
        <v>497</v>
      </c>
      <c r="D175" s="1" t="s">
        <v>894</v>
      </c>
      <c r="E175" s="1" t="s">
        <v>1931</v>
      </c>
      <c r="F175" s="1">
        <v>608</v>
      </c>
      <c r="G175" s="1" t="s">
        <v>1932</v>
      </c>
    </row>
    <row r="176" spans="1:11" x14ac:dyDescent="0.35">
      <c r="A176" s="1" t="s">
        <v>498</v>
      </c>
      <c r="B176" s="1" t="s">
        <v>499</v>
      </c>
      <c r="C176" s="1" t="s">
        <v>500</v>
      </c>
      <c r="D176" s="1" t="s">
        <v>895</v>
      </c>
    </row>
    <row r="177" spans="1:7" x14ac:dyDescent="0.35">
      <c r="A177" s="1" t="s">
        <v>501</v>
      </c>
      <c r="B177" s="1" t="s">
        <v>502</v>
      </c>
      <c r="C177" s="1" t="s">
        <v>503</v>
      </c>
      <c r="D177" s="1" t="s">
        <v>896</v>
      </c>
      <c r="E177" s="1" t="s">
        <v>1933</v>
      </c>
      <c r="F177" s="1">
        <v>985</v>
      </c>
      <c r="G177" s="1" t="s">
        <v>1934</v>
      </c>
    </row>
    <row r="178" spans="1:7" x14ac:dyDescent="0.35">
      <c r="A178" s="1" t="s">
        <v>216</v>
      </c>
      <c r="B178" s="1" t="s">
        <v>217</v>
      </c>
      <c r="C178" s="1" t="s">
        <v>218</v>
      </c>
      <c r="D178" s="1" t="s">
        <v>798</v>
      </c>
      <c r="E178" s="1" t="s">
        <v>1734</v>
      </c>
      <c r="F178" s="1">
        <v>978</v>
      </c>
      <c r="G178" s="1" t="s">
        <v>1735</v>
      </c>
    </row>
    <row r="179" spans="1:7" x14ac:dyDescent="0.35">
      <c r="A179" s="1" t="s">
        <v>507</v>
      </c>
      <c r="B179" s="1" t="s">
        <v>508</v>
      </c>
      <c r="C179" s="1" t="s">
        <v>509</v>
      </c>
      <c r="D179" s="1" t="s">
        <v>898</v>
      </c>
      <c r="E179" s="1" t="s">
        <v>1937</v>
      </c>
      <c r="F179" s="1">
        <v>840</v>
      </c>
      <c r="G179" s="1" t="s">
        <v>1938</v>
      </c>
    </row>
    <row r="180" spans="1:7" x14ac:dyDescent="0.35">
      <c r="A180" s="1" t="s">
        <v>504</v>
      </c>
      <c r="B180" s="1" t="s">
        <v>505</v>
      </c>
      <c r="C180" s="1" t="s">
        <v>506</v>
      </c>
      <c r="D180" s="1" t="s">
        <v>897</v>
      </c>
      <c r="E180" s="1" t="s">
        <v>1935</v>
      </c>
      <c r="F180" s="1">
        <v>978</v>
      </c>
      <c r="G180" s="1" t="s">
        <v>1936</v>
      </c>
    </row>
    <row r="181" spans="1:7" x14ac:dyDescent="0.35">
      <c r="A181" s="1" t="s">
        <v>510</v>
      </c>
      <c r="B181" s="1" t="s">
        <v>511</v>
      </c>
      <c r="C181" s="1" t="s">
        <v>512</v>
      </c>
      <c r="D181" s="1" t="s">
        <v>899</v>
      </c>
      <c r="E181" s="1" t="s">
        <v>1939</v>
      </c>
      <c r="F181" s="1">
        <v>634</v>
      </c>
      <c r="G181" s="1" t="s">
        <v>1940</v>
      </c>
    </row>
    <row r="182" spans="1:7" x14ac:dyDescent="0.35">
      <c r="A182" s="6" t="s">
        <v>118</v>
      </c>
      <c r="B182" s="6" t="s">
        <v>119</v>
      </c>
      <c r="C182" s="6" t="s">
        <v>120</v>
      </c>
      <c r="D182" s="6" t="s">
        <v>763</v>
      </c>
      <c r="E182" s="6" t="s">
        <v>1667</v>
      </c>
      <c r="F182" s="6">
        <v>950</v>
      </c>
      <c r="G182" s="6" t="s">
        <v>1668</v>
      </c>
    </row>
    <row r="183" spans="1:7" ht="28" x14ac:dyDescent="0.35">
      <c r="A183" s="6" t="s">
        <v>706</v>
      </c>
      <c r="B183" s="6" t="s">
        <v>148</v>
      </c>
      <c r="C183" s="6" t="s">
        <v>149</v>
      </c>
      <c r="D183" s="6" t="s">
        <v>774</v>
      </c>
      <c r="E183" s="6" t="s">
        <v>1696</v>
      </c>
      <c r="F183" s="6">
        <v>976</v>
      </c>
      <c r="G183" s="6" t="s">
        <v>1697</v>
      </c>
    </row>
    <row r="184" spans="1:7" x14ac:dyDescent="0.35">
      <c r="A184" s="1" t="s">
        <v>176</v>
      </c>
      <c r="B184" s="1" t="s">
        <v>177</v>
      </c>
      <c r="C184" s="1" t="s">
        <v>178</v>
      </c>
      <c r="D184" s="1" t="s">
        <v>784</v>
      </c>
      <c r="E184" s="1" t="s">
        <v>1704</v>
      </c>
      <c r="F184" s="1">
        <v>214</v>
      </c>
      <c r="G184" s="1" t="s">
        <v>1705</v>
      </c>
    </row>
    <row r="185" spans="1:7" x14ac:dyDescent="0.35">
      <c r="A185" s="1" t="s">
        <v>705</v>
      </c>
      <c r="B185" s="1" t="s">
        <v>146</v>
      </c>
      <c r="C185" s="1" t="s">
        <v>147</v>
      </c>
      <c r="D185" s="1" t="s">
        <v>773</v>
      </c>
      <c r="E185" s="1" t="s">
        <v>1941</v>
      </c>
      <c r="F185" s="1">
        <v>950</v>
      </c>
      <c r="G185" s="1" t="s">
        <v>1942</v>
      </c>
    </row>
    <row r="186" spans="1:7" x14ac:dyDescent="0.35">
      <c r="A186" s="1" t="s">
        <v>713</v>
      </c>
      <c r="B186" s="1" t="s">
        <v>337</v>
      </c>
      <c r="C186" s="1" t="s">
        <v>338</v>
      </c>
      <c r="D186" s="1" t="s">
        <v>840</v>
      </c>
      <c r="E186" s="1" t="s">
        <v>1821</v>
      </c>
      <c r="F186" s="1">
        <v>417</v>
      </c>
      <c r="G186" s="1" t="s">
        <v>1822</v>
      </c>
    </row>
    <row r="187" spans="1:7" x14ac:dyDescent="0.35">
      <c r="A187" s="6" t="s">
        <v>164</v>
      </c>
      <c r="B187" s="6" t="s">
        <v>165</v>
      </c>
      <c r="C187" s="6" t="s">
        <v>166</v>
      </c>
      <c r="D187" s="6" t="s">
        <v>780</v>
      </c>
      <c r="E187" s="6" t="s">
        <v>1694</v>
      </c>
      <c r="F187" s="6">
        <v>203</v>
      </c>
      <c r="G187" s="6" t="s">
        <v>1695</v>
      </c>
    </row>
    <row r="188" spans="1:7" x14ac:dyDescent="0.35">
      <c r="A188" s="1" t="s">
        <v>707</v>
      </c>
      <c r="B188" s="1" t="s">
        <v>513</v>
      </c>
      <c r="C188" s="1" t="s">
        <v>514</v>
      </c>
      <c r="D188" s="1" t="s">
        <v>900</v>
      </c>
      <c r="E188" s="1" t="s">
        <v>1943</v>
      </c>
      <c r="F188" s="1">
        <v>978</v>
      </c>
      <c r="G188" s="1" t="s">
        <v>1944</v>
      </c>
    </row>
    <row r="189" spans="1:7" x14ac:dyDescent="0.35">
      <c r="A189" s="1" t="s">
        <v>515</v>
      </c>
      <c r="B189" s="1" t="s">
        <v>516</v>
      </c>
      <c r="C189" s="1" t="s">
        <v>517</v>
      </c>
      <c r="D189" s="1" t="s">
        <v>901</v>
      </c>
      <c r="E189" s="1" t="s">
        <v>1945</v>
      </c>
      <c r="F189" s="1">
        <v>946</v>
      </c>
      <c r="G189" s="1" t="s">
        <v>1946</v>
      </c>
    </row>
    <row r="190" spans="1:7" x14ac:dyDescent="0.35">
      <c r="A190" s="1" t="s">
        <v>663</v>
      </c>
      <c r="B190" s="1" t="s">
        <v>664</v>
      </c>
      <c r="C190" s="1" t="s">
        <v>665</v>
      </c>
      <c r="D190" s="1" t="s">
        <v>953</v>
      </c>
      <c r="E190" s="1" t="s">
        <v>2040</v>
      </c>
      <c r="F190" s="1">
        <v>826</v>
      </c>
      <c r="G190" s="1" t="s">
        <v>2041</v>
      </c>
    </row>
    <row r="191" spans="1:7" x14ac:dyDescent="0.35">
      <c r="A191" s="1" t="s">
        <v>339</v>
      </c>
      <c r="B191" s="1" t="s">
        <v>340</v>
      </c>
      <c r="C191" s="1" t="s">
        <v>341</v>
      </c>
      <c r="D191" s="1" t="s">
        <v>841</v>
      </c>
      <c r="E191" s="1" t="s">
        <v>1823</v>
      </c>
      <c r="F191" s="1">
        <v>418</v>
      </c>
      <c r="G191" s="1" t="s">
        <v>1824</v>
      </c>
    </row>
    <row r="192" spans="1:7" x14ac:dyDescent="0.35">
      <c r="A192" s="1" t="s">
        <v>521</v>
      </c>
      <c r="B192" s="1" t="s">
        <v>522</v>
      </c>
      <c r="C192" s="1" t="s">
        <v>523</v>
      </c>
      <c r="D192" s="1" t="s">
        <v>903</v>
      </c>
      <c r="E192" s="1" t="s">
        <v>1949</v>
      </c>
      <c r="F192" s="1">
        <v>646</v>
      </c>
      <c r="G192" s="1" t="s">
        <v>1950</v>
      </c>
    </row>
    <row r="193" spans="1:7" x14ac:dyDescent="0.35">
      <c r="A193" s="1" t="s">
        <v>689</v>
      </c>
      <c r="B193" s="1" t="s">
        <v>690</v>
      </c>
      <c r="C193" s="1" t="s">
        <v>691</v>
      </c>
      <c r="D193" s="1" t="s">
        <v>962</v>
      </c>
    </row>
    <row r="194" spans="1:7" x14ac:dyDescent="0.35">
      <c r="A194" s="1" t="s">
        <v>526</v>
      </c>
      <c r="B194" s="1" t="s">
        <v>527</v>
      </c>
      <c r="C194" s="1" t="s">
        <v>528</v>
      </c>
      <c r="D194" s="1" t="s">
        <v>905</v>
      </c>
      <c r="E194" s="1" t="s">
        <v>1951</v>
      </c>
      <c r="F194" s="1">
        <v>654</v>
      </c>
      <c r="G194" s="1" t="s">
        <v>1952</v>
      </c>
    </row>
    <row r="195" spans="1:7" x14ac:dyDescent="0.35">
      <c r="A195" s="1" t="s">
        <v>529</v>
      </c>
      <c r="B195" s="1" t="s">
        <v>530</v>
      </c>
      <c r="C195" s="1" t="s">
        <v>531</v>
      </c>
      <c r="D195" s="1" t="s">
        <v>906</v>
      </c>
      <c r="E195" s="1" t="s">
        <v>1953</v>
      </c>
      <c r="F195" s="1">
        <v>951</v>
      </c>
      <c r="G195" s="1" t="s">
        <v>1954</v>
      </c>
    </row>
    <row r="196" spans="1:7" x14ac:dyDescent="0.35">
      <c r="A196" s="1" t="s">
        <v>545</v>
      </c>
      <c r="B196" s="1" t="s">
        <v>546</v>
      </c>
      <c r="C196" s="1" t="s">
        <v>547</v>
      </c>
      <c r="D196" s="1" t="s">
        <v>912</v>
      </c>
      <c r="E196" s="1" t="s">
        <v>1967</v>
      </c>
      <c r="F196" s="1">
        <v>978</v>
      </c>
      <c r="G196" s="1" t="s">
        <v>1968</v>
      </c>
    </row>
    <row r="197" spans="1:7" x14ac:dyDescent="0.35">
      <c r="A197" s="1" t="s">
        <v>537</v>
      </c>
      <c r="B197" s="1" t="s">
        <v>538</v>
      </c>
      <c r="C197" s="1" t="s">
        <v>539</v>
      </c>
      <c r="D197" s="1" t="s">
        <v>909</v>
      </c>
      <c r="E197" s="1" t="s">
        <v>1957</v>
      </c>
      <c r="F197" s="1">
        <v>978</v>
      </c>
      <c r="G197" s="1" t="s">
        <v>1958</v>
      </c>
    </row>
    <row r="198" spans="1:7" x14ac:dyDescent="0.35">
      <c r="A198" s="1" t="s">
        <v>2076</v>
      </c>
      <c r="B198" s="1" t="s">
        <v>540</v>
      </c>
      <c r="C198" s="1" t="s">
        <v>541</v>
      </c>
      <c r="D198" s="1" t="s">
        <v>910</v>
      </c>
      <c r="E198" s="1" t="s">
        <v>1959</v>
      </c>
      <c r="F198" s="1">
        <v>951</v>
      </c>
      <c r="G198" s="1" t="s">
        <v>1960</v>
      </c>
    </row>
    <row r="199" spans="1:7" x14ac:dyDescent="0.35">
      <c r="A199" s="1" t="s">
        <v>708</v>
      </c>
      <c r="B199" s="1" t="s">
        <v>524</v>
      </c>
      <c r="C199" s="1" t="s">
        <v>525</v>
      </c>
      <c r="D199" s="1" t="s">
        <v>904</v>
      </c>
      <c r="E199" s="1" t="s">
        <v>1961</v>
      </c>
      <c r="F199" s="1">
        <v>978</v>
      </c>
      <c r="G199" s="1" t="s">
        <v>1962</v>
      </c>
    </row>
    <row r="200" spans="1:7" x14ac:dyDescent="0.35">
      <c r="A200" s="1" t="s">
        <v>532</v>
      </c>
      <c r="B200" s="1" t="s">
        <v>533</v>
      </c>
      <c r="C200" s="1" t="s">
        <v>534</v>
      </c>
      <c r="D200" s="1" t="s">
        <v>907</v>
      </c>
      <c r="E200" s="1" t="s">
        <v>1955</v>
      </c>
      <c r="F200" s="1">
        <v>951</v>
      </c>
      <c r="G200" s="1" t="s">
        <v>1956</v>
      </c>
    </row>
    <row r="201" spans="1:7" x14ac:dyDescent="0.35">
      <c r="A201" s="1" t="s">
        <v>716</v>
      </c>
      <c r="B201" s="1" t="s">
        <v>535</v>
      </c>
      <c r="C201" s="1" t="s">
        <v>536</v>
      </c>
      <c r="D201" s="1" t="s">
        <v>908</v>
      </c>
      <c r="E201" s="1" t="s">
        <v>1963</v>
      </c>
      <c r="F201" s="1">
        <v>978</v>
      </c>
      <c r="G201" s="1" t="s">
        <v>1964</v>
      </c>
    </row>
    <row r="202" spans="1:7" x14ac:dyDescent="0.35">
      <c r="A202" s="1" t="s">
        <v>185</v>
      </c>
      <c r="B202" s="1" t="s">
        <v>186</v>
      </c>
      <c r="C202" s="1" t="s">
        <v>187</v>
      </c>
      <c r="D202" s="1" t="s">
        <v>787</v>
      </c>
      <c r="E202" s="1" t="s">
        <v>1710</v>
      </c>
      <c r="F202" s="1">
        <v>840</v>
      </c>
      <c r="G202" s="1" t="s">
        <v>1711</v>
      </c>
    </row>
    <row r="203" spans="1:7" x14ac:dyDescent="0.35">
      <c r="A203" s="1" t="s">
        <v>542</v>
      </c>
      <c r="B203" s="1" t="s">
        <v>543</v>
      </c>
      <c r="C203" s="1" t="s">
        <v>544</v>
      </c>
      <c r="D203" s="1" t="s">
        <v>911</v>
      </c>
      <c r="E203" s="1" t="s">
        <v>1965</v>
      </c>
      <c r="F203" s="1">
        <v>882</v>
      </c>
      <c r="G203" s="1" t="s">
        <v>1966</v>
      </c>
    </row>
    <row r="204" spans="1:7" x14ac:dyDescent="0.35">
      <c r="A204" s="6" t="s">
        <v>11</v>
      </c>
      <c r="B204" s="6" t="s">
        <v>12</v>
      </c>
      <c r="C204" s="6" t="s">
        <v>13</v>
      </c>
      <c r="D204" s="6" t="s">
        <v>727</v>
      </c>
      <c r="E204" s="6" t="s">
        <v>1510</v>
      </c>
      <c r="F204" s="6">
        <v>840</v>
      </c>
      <c r="G204" s="6" t="s">
        <v>1511</v>
      </c>
    </row>
    <row r="205" spans="1:7" x14ac:dyDescent="0.35">
      <c r="A205" s="1" t="s">
        <v>548</v>
      </c>
      <c r="B205" s="1" t="s">
        <v>549</v>
      </c>
      <c r="C205" s="1" t="s">
        <v>550</v>
      </c>
      <c r="D205" s="1" t="s">
        <v>913</v>
      </c>
      <c r="E205" s="1" t="s">
        <v>1969</v>
      </c>
      <c r="F205" s="1">
        <v>678</v>
      </c>
      <c r="G205" s="1" t="s">
        <v>1970</v>
      </c>
    </row>
    <row r="206" spans="1:7" x14ac:dyDescent="0.35">
      <c r="A206" s="1" t="s">
        <v>554</v>
      </c>
      <c r="B206" s="1" t="s">
        <v>555</v>
      </c>
      <c r="C206" s="1" t="s">
        <v>556</v>
      </c>
      <c r="D206" s="1" t="s">
        <v>915</v>
      </c>
      <c r="E206" s="1" t="s">
        <v>1973</v>
      </c>
      <c r="F206" s="1">
        <v>952</v>
      </c>
      <c r="G206" s="1" t="s">
        <v>1974</v>
      </c>
    </row>
    <row r="207" spans="1:7" x14ac:dyDescent="0.35">
      <c r="A207" s="1" t="s">
        <v>557</v>
      </c>
      <c r="B207" s="1" t="s">
        <v>558</v>
      </c>
      <c r="C207" s="1" t="s">
        <v>559</v>
      </c>
      <c r="D207" s="1" t="s">
        <v>916</v>
      </c>
      <c r="E207" s="1" t="s">
        <v>1975</v>
      </c>
      <c r="F207" s="1">
        <v>941</v>
      </c>
      <c r="G207" s="1" t="s">
        <v>1976</v>
      </c>
    </row>
    <row r="208" spans="1:7" x14ac:dyDescent="0.35">
      <c r="A208" s="1" t="s">
        <v>560</v>
      </c>
      <c r="B208" s="1" t="s">
        <v>561</v>
      </c>
      <c r="C208" s="1" t="s">
        <v>562</v>
      </c>
      <c r="D208" s="1" t="s">
        <v>917</v>
      </c>
      <c r="E208" s="1" t="s">
        <v>1977</v>
      </c>
      <c r="F208" s="1">
        <v>690</v>
      </c>
      <c r="G208" s="1" t="s">
        <v>2074</v>
      </c>
    </row>
    <row r="209" spans="1:7" x14ac:dyDescent="0.35">
      <c r="A209" s="1" t="s">
        <v>563</v>
      </c>
      <c r="B209" s="1" t="s">
        <v>564</v>
      </c>
      <c r="C209" s="1" t="s">
        <v>565</v>
      </c>
      <c r="D209" s="1" t="s">
        <v>918</v>
      </c>
      <c r="E209" s="1" t="s">
        <v>1978</v>
      </c>
      <c r="F209" s="1">
        <v>694</v>
      </c>
      <c r="G209" s="1" t="s">
        <v>1979</v>
      </c>
    </row>
    <row r="210" spans="1:7" x14ac:dyDescent="0.35">
      <c r="A210" s="1" t="s">
        <v>566</v>
      </c>
      <c r="B210" s="1" t="s">
        <v>567</v>
      </c>
      <c r="C210" s="1" t="s">
        <v>568</v>
      </c>
      <c r="D210" s="1" t="s">
        <v>919</v>
      </c>
      <c r="E210" s="1" t="s">
        <v>1980</v>
      </c>
      <c r="F210" s="1">
        <v>702</v>
      </c>
      <c r="G210" s="1" t="s">
        <v>1981</v>
      </c>
    </row>
    <row r="211" spans="1:7" x14ac:dyDescent="0.35">
      <c r="A211" s="1" t="s">
        <v>569</v>
      </c>
      <c r="B211" s="1" t="s">
        <v>570</v>
      </c>
      <c r="C211" s="1" t="s">
        <v>571</v>
      </c>
      <c r="D211" s="1" t="s">
        <v>920</v>
      </c>
      <c r="E211" s="1" t="s">
        <v>1982</v>
      </c>
      <c r="F211" s="1">
        <v>978</v>
      </c>
      <c r="G211" s="1" t="s">
        <v>1983</v>
      </c>
    </row>
    <row r="212" spans="1:7" x14ac:dyDescent="0.35">
      <c r="A212" s="1" t="s">
        <v>572</v>
      </c>
      <c r="B212" s="1" t="s">
        <v>573</v>
      </c>
      <c r="C212" s="1" t="s">
        <v>574</v>
      </c>
      <c r="D212" s="1" t="s">
        <v>921</v>
      </c>
      <c r="E212" s="1" t="s">
        <v>1984</v>
      </c>
      <c r="F212" s="1">
        <v>978</v>
      </c>
      <c r="G212" s="1" t="s">
        <v>1985</v>
      </c>
    </row>
    <row r="213" spans="1:7" x14ac:dyDescent="0.35">
      <c r="A213" s="1" t="s">
        <v>578</v>
      </c>
      <c r="B213" s="1" t="s">
        <v>579</v>
      </c>
      <c r="C213" s="1" t="s">
        <v>580</v>
      </c>
      <c r="D213" s="1" t="s">
        <v>923</v>
      </c>
      <c r="E213" s="1" t="s">
        <v>1988</v>
      </c>
      <c r="F213" s="1">
        <v>706</v>
      </c>
      <c r="G213" s="1" t="s">
        <v>1989</v>
      </c>
    </row>
    <row r="214" spans="1:7" x14ac:dyDescent="0.35">
      <c r="A214" s="1" t="s">
        <v>596</v>
      </c>
      <c r="B214" s="1" t="s">
        <v>597</v>
      </c>
      <c r="C214" s="1" t="s">
        <v>598</v>
      </c>
      <c r="D214" s="1" t="s">
        <v>929</v>
      </c>
      <c r="E214" s="1" t="s">
        <v>1998</v>
      </c>
      <c r="F214" s="1">
        <v>938</v>
      </c>
      <c r="G214" s="1" t="s">
        <v>1999</v>
      </c>
    </row>
    <row r="215" spans="1:7" x14ac:dyDescent="0.35">
      <c r="A215" s="1" t="s">
        <v>587</v>
      </c>
      <c r="B215" s="1" t="s">
        <v>588</v>
      </c>
      <c r="C215" s="1" t="s">
        <v>589</v>
      </c>
      <c r="D215" s="1" t="s">
        <v>926</v>
      </c>
      <c r="E215" s="1" t="s">
        <v>1992</v>
      </c>
      <c r="F215" s="1">
        <v>728</v>
      </c>
      <c r="G215" s="1" t="s">
        <v>1993</v>
      </c>
    </row>
    <row r="216" spans="1:7" x14ac:dyDescent="0.35">
      <c r="A216" s="1" t="s">
        <v>593</v>
      </c>
      <c r="B216" s="1" t="s">
        <v>594</v>
      </c>
      <c r="C216" s="1" t="s">
        <v>595</v>
      </c>
      <c r="D216" s="1" t="s">
        <v>928</v>
      </c>
      <c r="E216" s="1" t="s">
        <v>1996</v>
      </c>
      <c r="F216" s="1">
        <v>144</v>
      </c>
      <c r="G216" s="1" t="s">
        <v>1997</v>
      </c>
    </row>
    <row r="217" spans="1:7" x14ac:dyDescent="0.35">
      <c r="A217" s="1" t="s">
        <v>607</v>
      </c>
      <c r="B217" s="1" t="s">
        <v>608</v>
      </c>
      <c r="C217" s="1" t="s">
        <v>609</v>
      </c>
      <c r="D217" s="1" t="s">
        <v>933</v>
      </c>
      <c r="E217" s="1" t="s">
        <v>2002</v>
      </c>
      <c r="F217" s="1">
        <v>752</v>
      </c>
      <c r="G217" s="1" t="s">
        <v>2003</v>
      </c>
    </row>
    <row r="218" spans="1:7" x14ac:dyDescent="0.35">
      <c r="A218" s="1" t="s">
        <v>610</v>
      </c>
      <c r="B218" s="1" t="s">
        <v>611</v>
      </c>
      <c r="C218" s="1" t="s">
        <v>612</v>
      </c>
      <c r="D218" s="1" t="s">
        <v>934</v>
      </c>
      <c r="E218" s="1" t="s">
        <v>2004</v>
      </c>
      <c r="F218" s="1">
        <v>756</v>
      </c>
      <c r="G218" s="1" t="s">
        <v>2005</v>
      </c>
    </row>
    <row r="219" spans="1:7" x14ac:dyDescent="0.35">
      <c r="A219" s="1" t="s">
        <v>599</v>
      </c>
      <c r="B219" s="1" t="s">
        <v>600</v>
      </c>
      <c r="C219" s="1" t="s">
        <v>601</v>
      </c>
      <c r="D219" s="1" t="s">
        <v>930</v>
      </c>
      <c r="E219" s="1" t="s">
        <v>2000</v>
      </c>
      <c r="F219" s="1">
        <v>968</v>
      </c>
      <c r="G219" s="1" t="s">
        <v>2001</v>
      </c>
    </row>
    <row r="220" spans="1:7" x14ac:dyDescent="0.35">
      <c r="A220" s="1" t="s">
        <v>717</v>
      </c>
      <c r="B220" s="1" t="s">
        <v>613</v>
      </c>
      <c r="C220" s="1" t="s">
        <v>614</v>
      </c>
      <c r="D220" s="1" t="s">
        <v>935</v>
      </c>
      <c r="E220" s="1" t="s">
        <v>2006</v>
      </c>
      <c r="F220" s="1">
        <v>760</v>
      </c>
      <c r="G220" s="1" t="s">
        <v>2007</v>
      </c>
    </row>
    <row r="221" spans="1:7" x14ac:dyDescent="0.35">
      <c r="A221" s="1" t="s">
        <v>617</v>
      </c>
      <c r="B221" s="1" t="s">
        <v>618</v>
      </c>
      <c r="C221" s="1" t="s">
        <v>619</v>
      </c>
      <c r="D221" s="1" t="s">
        <v>937</v>
      </c>
      <c r="E221" s="1" t="s">
        <v>2010</v>
      </c>
      <c r="F221" s="1">
        <v>972</v>
      </c>
      <c r="G221" s="1" t="s">
        <v>2011</v>
      </c>
    </row>
    <row r="222" spans="1:7" x14ac:dyDescent="0.35">
      <c r="A222" s="1" t="s">
        <v>702</v>
      </c>
      <c r="B222" s="1" t="s">
        <v>615</v>
      </c>
      <c r="C222" s="1" t="s">
        <v>616</v>
      </c>
      <c r="D222" s="1" t="s">
        <v>936</v>
      </c>
      <c r="E222" s="1" t="s">
        <v>2008</v>
      </c>
      <c r="F222" s="1">
        <v>901</v>
      </c>
      <c r="G222" s="1" t="s">
        <v>2009</v>
      </c>
    </row>
    <row r="223" spans="1:7" x14ac:dyDescent="0.35">
      <c r="A223" s="1" t="s">
        <v>701</v>
      </c>
      <c r="B223" s="1" t="s">
        <v>620</v>
      </c>
      <c r="C223" s="1" t="s">
        <v>621</v>
      </c>
      <c r="D223" s="1" t="s">
        <v>938</v>
      </c>
      <c r="E223" s="1" t="s">
        <v>2012</v>
      </c>
      <c r="F223" s="1">
        <v>834</v>
      </c>
      <c r="G223" s="1" t="s">
        <v>2013</v>
      </c>
    </row>
    <row r="224" spans="1:7" x14ac:dyDescent="0.35">
      <c r="A224" s="6" t="s">
        <v>121</v>
      </c>
      <c r="B224" s="6" t="s">
        <v>122</v>
      </c>
      <c r="C224" s="6" t="s">
        <v>123</v>
      </c>
      <c r="D224" s="6" t="s">
        <v>764</v>
      </c>
      <c r="E224" s="6" t="s">
        <v>1671</v>
      </c>
      <c r="F224" s="6">
        <v>950</v>
      </c>
      <c r="G224" s="6" t="s">
        <v>1672</v>
      </c>
    </row>
    <row r="225" spans="1:7" ht="28" x14ac:dyDescent="0.35">
      <c r="A225" s="6" t="s">
        <v>89</v>
      </c>
      <c r="B225" s="6" t="s">
        <v>90</v>
      </c>
      <c r="C225" s="6" t="s">
        <v>91</v>
      </c>
      <c r="D225" s="6" t="s">
        <v>753</v>
      </c>
      <c r="E225" s="6" t="s">
        <v>1647</v>
      </c>
      <c r="F225" s="6">
        <v>840</v>
      </c>
      <c r="G225" s="6" t="s">
        <v>1648</v>
      </c>
    </row>
    <row r="226" spans="1:7" x14ac:dyDescent="0.35">
      <c r="A226" s="1" t="s">
        <v>480</v>
      </c>
      <c r="B226" s="1" t="s">
        <v>481</v>
      </c>
      <c r="C226" s="1" t="s">
        <v>482</v>
      </c>
      <c r="D226" s="1" t="s">
        <v>889</v>
      </c>
    </row>
    <row r="227" spans="1:7" x14ac:dyDescent="0.35">
      <c r="A227" s="1" t="s">
        <v>219</v>
      </c>
      <c r="B227" s="1" t="s">
        <v>220</v>
      </c>
      <c r="C227" s="1" t="s">
        <v>221</v>
      </c>
      <c r="D227" s="1" t="s">
        <v>799</v>
      </c>
      <c r="E227" s="1" t="s">
        <v>1736</v>
      </c>
      <c r="F227" s="1">
        <v>978</v>
      </c>
      <c r="G227" s="1" t="s">
        <v>1737</v>
      </c>
    </row>
    <row r="228" spans="1:7" x14ac:dyDescent="0.35">
      <c r="A228" s="1" t="s">
        <v>622</v>
      </c>
      <c r="B228" s="1" t="s">
        <v>623</v>
      </c>
      <c r="C228" s="1" t="s">
        <v>624</v>
      </c>
      <c r="D228" s="1" t="s">
        <v>939</v>
      </c>
      <c r="E228" s="1" t="s">
        <v>2014</v>
      </c>
      <c r="F228" s="1">
        <v>764</v>
      </c>
      <c r="G228" s="1" t="s">
        <v>2015</v>
      </c>
    </row>
    <row r="229" spans="1:7" x14ac:dyDescent="0.35">
      <c r="A229" s="1" t="s">
        <v>625</v>
      </c>
      <c r="B229" s="1" t="s">
        <v>626</v>
      </c>
      <c r="C229" s="1" t="s">
        <v>627</v>
      </c>
      <c r="D229" s="1" t="s">
        <v>940</v>
      </c>
      <c r="E229" s="1" t="s">
        <v>2016</v>
      </c>
      <c r="F229" s="1">
        <v>840</v>
      </c>
      <c r="G229" s="1" t="s">
        <v>2017</v>
      </c>
    </row>
    <row r="230" spans="1:7" x14ac:dyDescent="0.35">
      <c r="A230" s="1" t="s">
        <v>628</v>
      </c>
      <c r="B230" s="1" t="s">
        <v>629</v>
      </c>
      <c r="C230" s="1" t="s">
        <v>630</v>
      </c>
      <c r="D230" s="1" t="s">
        <v>941</v>
      </c>
      <c r="E230" s="1" t="s">
        <v>2018</v>
      </c>
      <c r="F230" s="1">
        <v>952</v>
      </c>
      <c r="G230" s="1" t="s">
        <v>2019</v>
      </c>
    </row>
    <row r="231" spans="1:7" x14ac:dyDescent="0.35">
      <c r="A231" s="1" t="s">
        <v>631</v>
      </c>
      <c r="B231" s="1" t="s">
        <v>632</v>
      </c>
      <c r="C231" s="1" t="s">
        <v>633</v>
      </c>
      <c r="D231" s="1" t="s">
        <v>942</v>
      </c>
    </row>
    <row r="232" spans="1:7" x14ac:dyDescent="0.35">
      <c r="A232" s="1" t="s">
        <v>634</v>
      </c>
      <c r="B232" s="1" t="s">
        <v>635</v>
      </c>
      <c r="C232" s="1" t="s">
        <v>636</v>
      </c>
      <c r="D232" s="1" t="s">
        <v>943</v>
      </c>
      <c r="E232" s="1" t="s">
        <v>2020</v>
      </c>
      <c r="F232" s="1">
        <v>776</v>
      </c>
      <c r="G232" s="1" t="s">
        <v>2021</v>
      </c>
    </row>
    <row r="233" spans="1:7" x14ac:dyDescent="0.35">
      <c r="A233" s="1" t="s">
        <v>2075</v>
      </c>
      <c r="B233" s="1" t="s">
        <v>637</v>
      </c>
      <c r="C233" s="1" t="s">
        <v>638</v>
      </c>
      <c r="D233" s="1" t="s">
        <v>944</v>
      </c>
      <c r="E233" s="1" t="s">
        <v>2022</v>
      </c>
      <c r="F233" s="1">
        <v>780</v>
      </c>
      <c r="G233" s="1" t="s">
        <v>2023</v>
      </c>
    </row>
    <row r="234" spans="1:7" x14ac:dyDescent="0.35">
      <c r="A234" s="1" t="s">
        <v>639</v>
      </c>
      <c r="B234" s="1" t="s">
        <v>640</v>
      </c>
      <c r="C234" s="1" t="s">
        <v>641</v>
      </c>
      <c r="D234" s="1" t="s">
        <v>945</v>
      </c>
      <c r="E234" s="1" t="s">
        <v>2024</v>
      </c>
      <c r="F234" s="1">
        <v>788</v>
      </c>
      <c r="G234" s="1" t="s">
        <v>2025</v>
      </c>
    </row>
    <row r="235" spans="1:7" x14ac:dyDescent="0.35">
      <c r="A235" s="1" t="s">
        <v>645</v>
      </c>
      <c r="B235" s="1" t="s">
        <v>646</v>
      </c>
      <c r="C235" s="1" t="s">
        <v>647</v>
      </c>
      <c r="D235" s="1" t="s">
        <v>947</v>
      </c>
      <c r="E235" s="1" t="s">
        <v>2028</v>
      </c>
      <c r="F235" s="1">
        <v>934</v>
      </c>
      <c r="G235" s="1" t="s">
        <v>2029</v>
      </c>
    </row>
    <row r="236" spans="1:7" x14ac:dyDescent="0.35">
      <c r="A236" s="1" t="s">
        <v>642</v>
      </c>
      <c r="B236" s="1" t="s">
        <v>643</v>
      </c>
      <c r="C236" s="1" t="s">
        <v>644</v>
      </c>
      <c r="D236" s="1" t="s">
        <v>946</v>
      </c>
      <c r="E236" s="1" t="s">
        <v>2026</v>
      </c>
      <c r="F236" s="1">
        <v>949</v>
      </c>
      <c r="G236" s="1" t="s">
        <v>2027</v>
      </c>
    </row>
    <row r="237" spans="1:7" x14ac:dyDescent="0.35">
      <c r="A237" s="1" t="s">
        <v>651</v>
      </c>
      <c r="B237" s="1" t="s">
        <v>652</v>
      </c>
      <c r="C237" s="1" t="s">
        <v>653</v>
      </c>
      <c r="D237" s="1" t="s">
        <v>949</v>
      </c>
      <c r="E237" s="1" t="s">
        <v>2032</v>
      </c>
      <c r="F237" s="1">
        <v>0</v>
      </c>
      <c r="G237" s="1" t="s">
        <v>2033</v>
      </c>
    </row>
    <row r="238" spans="1:7" x14ac:dyDescent="0.35">
      <c r="A238" s="1" t="s">
        <v>657</v>
      </c>
      <c r="B238" s="1" t="s">
        <v>658</v>
      </c>
      <c r="C238" s="1" t="s">
        <v>659</v>
      </c>
      <c r="D238" s="1" t="s">
        <v>951</v>
      </c>
      <c r="E238" s="1" t="s">
        <v>2036</v>
      </c>
      <c r="F238" s="1">
        <v>980</v>
      </c>
      <c r="G238" s="1" t="s">
        <v>2037</v>
      </c>
    </row>
    <row r="239" spans="1:7" x14ac:dyDescent="0.35">
      <c r="A239" s="1" t="s">
        <v>669</v>
      </c>
      <c r="B239" s="1" t="s">
        <v>670</v>
      </c>
      <c r="C239" s="1" t="s">
        <v>671</v>
      </c>
      <c r="D239" s="1" t="s">
        <v>955</v>
      </c>
      <c r="E239" s="1" t="s">
        <v>2042</v>
      </c>
      <c r="F239" s="1">
        <v>858</v>
      </c>
      <c r="G239" s="1" t="s">
        <v>2043</v>
      </c>
    </row>
    <row r="240" spans="1:7" x14ac:dyDescent="0.35">
      <c r="A240" s="1" t="s">
        <v>675</v>
      </c>
      <c r="B240" s="1" t="s">
        <v>676</v>
      </c>
      <c r="C240" s="1" t="s">
        <v>677</v>
      </c>
      <c r="D240" s="1" t="s">
        <v>957</v>
      </c>
      <c r="E240" s="1" t="s">
        <v>2046</v>
      </c>
      <c r="F240" s="1">
        <v>548</v>
      </c>
      <c r="G240" s="1" t="s">
        <v>2047</v>
      </c>
    </row>
    <row r="241" spans="1:7" x14ac:dyDescent="0.35">
      <c r="A241" s="1" t="s">
        <v>711</v>
      </c>
      <c r="B241" s="1" t="s">
        <v>275</v>
      </c>
      <c r="C241" s="1" t="s">
        <v>2048</v>
      </c>
      <c r="D241" s="1" t="s">
        <v>818</v>
      </c>
      <c r="E241" s="1" t="s">
        <v>2049</v>
      </c>
      <c r="F241" s="1">
        <v>978</v>
      </c>
      <c r="G241" s="1" t="s">
        <v>2050</v>
      </c>
    </row>
    <row r="242" spans="1:7" x14ac:dyDescent="0.35">
      <c r="A242" s="1" t="s">
        <v>718</v>
      </c>
      <c r="B242" s="1" t="s">
        <v>678</v>
      </c>
      <c r="C242" s="1" t="s">
        <v>679</v>
      </c>
      <c r="D242" s="1" t="s">
        <v>958</v>
      </c>
      <c r="E242" s="1" t="s">
        <v>2051</v>
      </c>
      <c r="F242" s="1">
        <v>937</v>
      </c>
      <c r="G242" s="1" t="s">
        <v>2079</v>
      </c>
    </row>
    <row r="243" spans="1:7" x14ac:dyDescent="0.35">
      <c r="A243" s="1" t="s">
        <v>680</v>
      </c>
      <c r="B243" s="1" t="s">
        <v>681</v>
      </c>
      <c r="C243" s="1" t="s">
        <v>682</v>
      </c>
      <c r="D243" s="1" t="s">
        <v>959</v>
      </c>
      <c r="E243" s="1" t="s">
        <v>2052</v>
      </c>
      <c r="F243" s="1">
        <v>704</v>
      </c>
      <c r="G243" s="1" t="s">
        <v>2053</v>
      </c>
    </row>
    <row r="244" spans="1:7" x14ac:dyDescent="0.35">
      <c r="A244" s="1" t="s">
        <v>692</v>
      </c>
      <c r="B244" s="1" t="s">
        <v>693</v>
      </c>
      <c r="C244" s="1" t="s">
        <v>694</v>
      </c>
      <c r="D244" s="1" t="s">
        <v>963</v>
      </c>
      <c r="E244" s="1" t="s">
        <v>2056</v>
      </c>
      <c r="F244" s="1">
        <v>886</v>
      </c>
      <c r="G244" s="1" t="s">
        <v>2057</v>
      </c>
    </row>
    <row r="245" spans="1:7" x14ac:dyDescent="0.35">
      <c r="A245" s="1" t="s">
        <v>695</v>
      </c>
      <c r="B245" s="1" t="s">
        <v>696</v>
      </c>
      <c r="C245" s="1" t="s">
        <v>697</v>
      </c>
      <c r="D245" s="1" t="s">
        <v>964</v>
      </c>
      <c r="E245" s="1" t="s">
        <v>2058</v>
      </c>
      <c r="F245" s="1">
        <v>967</v>
      </c>
      <c r="G245" s="1" t="s">
        <v>2059</v>
      </c>
    </row>
    <row r="246" spans="1:7" x14ac:dyDescent="0.35">
      <c r="A246" s="1" t="s">
        <v>698</v>
      </c>
      <c r="B246" s="1" t="s">
        <v>699</v>
      </c>
      <c r="C246" s="1" t="s">
        <v>700</v>
      </c>
      <c r="D246" s="1" t="s">
        <v>965</v>
      </c>
      <c r="E246" s="1" t="s">
        <v>2060</v>
      </c>
      <c r="F246" s="1">
        <v>840</v>
      </c>
      <c r="G246" s="1" t="s">
        <v>2061</v>
      </c>
    </row>
  </sheetData>
  <sheetProtection algorithmName="SHA-512" hashValue="zoQ512WdFpDc/dHg9PJlNwkbX+Vf1RZpAkVVmLsEeWmct8oM5he5gSIAUNNuNx5oTa1uTWpzGAjJKLuu1MLSMw==" saltValue="erYomEKjEpjEt0chKr03nQ==" spinCount="100000" sheet="1" objects="1" scenarios="1"/>
  <sortState xmlns:xlrd2="http://schemas.microsoft.com/office/spreadsheetml/2017/richdata2" ref="H10:J156">
    <sortCondition ref="H10:H156"/>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AF3EE-C7A5-4786-ADB9-446F04281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73A9A-A04F-41FF-96F9-A7BAA5B16ED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Introduction</vt:lpstr>
      <vt:lpstr>Partie 1 - Présentation</vt:lpstr>
      <vt:lpstr>Partie 2 - Liste de pointage</vt:lpstr>
      <vt:lpstr>Partie 3 - Entités déclarantes</vt:lpstr>
      <vt:lpstr>Partie 4 - Recettes de l’État</vt:lpstr>
      <vt:lpstr>Partie 5 - Données d’entreprise</vt:lpstr>
      <vt:lpstr>Listes</vt:lpstr>
      <vt:lpstr>Agency_type</vt:lpstr>
      <vt:lpstr>Commodities_list</vt:lpstr>
      <vt:lpstr>Commodity_names</vt:lpstr>
      <vt:lpstr>Currency_code_list</vt:lpstr>
      <vt:lpstr>GFS_list</vt:lpstr>
      <vt:lpstr>Project_phases_list</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Karim Lourimi</cp:lastModifiedBy>
  <cp:lastPrinted>2019-01-03T11:51:23Z</cp:lastPrinted>
  <dcterms:created xsi:type="dcterms:W3CDTF">2018-04-20T09:16:43Z</dcterms:created>
  <dcterms:modified xsi:type="dcterms:W3CDTF">2021-08-04T13:31:15Z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