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externalLinks/externalLink1.xml" ContentType="application/vnd.openxmlformats-officedocument.spreadsheetml.externalLink+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drawings/vmlDrawing4.vml" ContentType="application/vnd.openxmlformats-officedocument.vmlDrawing"/>
  <Override PartName="/xl/comments4.xml" ContentType="application/vnd.openxmlformats-officedocument.spreadsheetml.comments+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drawings/vmlDrawing19.vml" ContentType="application/vnd.openxmlformats-officedocument.vmlDrawing"/>
  <Override PartName="/xl/comments19.xml" ContentType="application/vnd.openxmlformats-officedocument.spreadsheetml.comments+xml"/>
  <Override PartName="/xl/worksheets/sheet20.xml" ContentType="application/vnd.openxmlformats-officedocument.spreadsheetml.worksheet+xml"/>
  <Override PartName="/xl/drawings/vmlDrawing20.vml" ContentType="application/vnd.openxmlformats-officedocument.vmlDrawing"/>
  <Override PartName="/xl/comments20.xml" ContentType="application/vnd.openxmlformats-officedocument.spreadsheetml.comments+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cellimages.xml" ContentType="application/vnd.wps-officedocument.cellimag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officeDocument/2006/relationships/extended-properties" Target="docProps/app.xml"/><Relationship Id="rId3" Type="http://schemas.openxmlformats.org/package/2006/relationships/metadata/core-properties" Target="docProps/core.xml"/><Relationship Id="rId4" Type="http://schemas.openxmlformats.org/officeDocument/2006/relationships/custom-properties" Target="docProps/custom.xml"/></Relationships>
</file>

<file path=xl/workbook.xml><?xml version="1.0" encoding="utf-8"?>
<workbook xmlns:r="http://schemas.openxmlformats.org/officeDocument/2006/relationships" xmlns="http://schemas.openxmlformats.org/spreadsheetml/2006/main">
  <fileVersion appName="xl" lastEdited="6" lowestEdited="6" rupBuild="14420"/>
  <workbookPr defaultThemeVersion="124226"/>
  <bookViews>
    <workbookView xWindow="0" yWindow="0" windowWidth="23040" windowHeight="8190" activeTab="19" tabRatio="948"/>
  </bookViews>
  <sheets>
    <sheet name="Summary" sheetId="1" r:id="rId2"/>
    <sheet name="1.Data Sheet" sheetId="2" r:id="rId3"/>
    <sheet name="Reporting Template New" sheetId="3" r:id="rId4"/>
    <sheet name="2.Formulaire de décl - Synthèse" sheetId="4" r:id="rId5" state="hidden"/>
    <sheet name="3.Production- Mokoko Abana" sheetId="5" r:id="rId6"/>
    <sheet name="4.Production- Mokoko West" sheetId="6" r:id="rId7"/>
    <sheet name="5.Part d'Huile SNH-Etat" sheetId="7" r:id="rId8"/>
    <sheet name="6.Exportations &amp; vente " sheetId="8" r:id="rId9"/>
    <sheet name="7.Red Min Prop" sheetId="9" r:id="rId10"/>
    <sheet name="8. Red Min Neg" sheetId="10" r:id="rId11"/>
    <sheet name="09. Rental Surface" sheetId="11" r:id="rId12"/>
    <sheet name="10.IS" sheetId="12" r:id="rId13"/>
    <sheet name="11. CFC Contributions" sheetId="13" r:id="rId14"/>
    <sheet name="12. NEF Contributions" sheetId="14" r:id="rId15"/>
    <sheet name="13. WHT Contributions" sheetId="15" r:id="rId16"/>
    <sheet name="14. Tax Penalties" sheetId="16" r:id="rId17"/>
    <sheet name="15. Paiements CNPS" sheetId="17" r:id="rId18"/>
    <sheet name="16. Dividendes" sheetId="18" r:id="rId19"/>
    <sheet name="17. Company Identification" sheetId="19" r:id="rId20"/>
    <sheet name="18. Beneficial Ownership" sheetId="20" r:id="rId21"/>
    <sheet name="19. Permis actif" sheetId="21" r:id="rId22"/>
    <sheet name="20. Emploi" sheetId="22" r:id="rId23"/>
    <sheet name="21.Paiements sociaux obligatoir" sheetId="23" r:id="rId24"/>
    <sheet name="22.Paiements sociaux Volontaire" sheetId="24" r:id="rId25"/>
    <sheet name="23.Transaction de troc-Projets " sheetId="25" r:id="rId26"/>
    <sheet name="24.Prets &amp; Subvention" sheetId="26" r:id="rId27"/>
    <sheet name="25. Payments Customs" sheetId="27" r:id="rId28"/>
    <sheet name="26. Redres&amp;penal. Custom " sheetId="28" r:id="rId29"/>
    <sheet name="27. Valorisation Prod &amp; Exp." sheetId="29" r:id="rId30"/>
    <sheet name="28. Provisions for abandonment" sheetId="30" r:id="rId31"/>
    <sheet name="29.IRCM" sheetId="31" r:id="rId32"/>
    <sheet name="22.Liste des sociétés extractiv" sheetId="32" r:id="rId33" state="hidden"/>
    <sheet name="23. Définition des paiements" sheetId="33" r:id="rId34" state="hidden"/>
  </sheets>
  <externalReferences>
    <externalReference r:id="rId1"/>
  </externalReferences>
  <definedNames>
    <definedName name="Chooseoption">'[1]Sheet1'!$B$3:$B$4</definedName>
    <definedName name="_xlnm.Print_Area" localSheetId="10">'09. Rental Surface'!$A$1:$M$29</definedName>
    <definedName name="_xlnm.Print_Area" localSheetId="1">'1.Data Sheet'!$A$1:$G$50</definedName>
    <definedName name="_xlnm.Print_Area" localSheetId="11">'10.IS'!$A$1:$K$38</definedName>
    <definedName name="_xlnm.Print_Area" localSheetId="12">'11. CFC Contributions'!$A$1:$L$44</definedName>
    <definedName name="_xlnm.Print_Area" localSheetId="13">'12. NEF Contributions'!$A$1:$K$38</definedName>
    <definedName name="_xlnm.Print_Area" localSheetId="14">'13. WHT Contributions'!$A$1:$M$37</definedName>
    <definedName name="_xlnm.Print_Area" localSheetId="15">'14. Tax Penalties'!$A$1:$K$32</definedName>
    <definedName name="_xlnm.Print_Area" localSheetId="16">'15. Paiements CNPS'!$A$1:$L$39</definedName>
    <definedName name="_xlnm.Print_Area" localSheetId="17">'16. Dividendes'!$A$1:$M$28</definedName>
    <definedName name="_xlnm.Print_Area" localSheetId="18">'17. Company Identification'!$A$1:$F$41</definedName>
    <definedName name="_xlnm.Print_Area" localSheetId="19">'18. Beneficial Ownership'!$A$1:$Q$56</definedName>
    <definedName name="_xlnm.Print_Area" localSheetId="20">'19. Permis actif'!$A$1:$V$61</definedName>
    <definedName name="_xlnm.Print_Area" localSheetId="3">'2.Formulaire de décl - Synthèse'!$A$1:$J$107</definedName>
    <definedName name="_xlnm.Print_Area" localSheetId="21">'20. Emploi'!$A$1:$K$40</definedName>
    <definedName name="_xlnm.Print_Area" localSheetId="22">'21.Paiements sociaux obligatoir'!$A$1:$L$31</definedName>
    <definedName name="_xlnm.Print_Area" localSheetId="31">'22.Liste des sociétés extractiv'!#REF!</definedName>
    <definedName name="_xlnm.Print_Area" localSheetId="23">'22.Paiements sociaux Volontaire'!$A$1:$I$28</definedName>
    <definedName name="_xlnm.Print_Area" localSheetId="24">'23.Transaction de troc-Projets '!$A$1:$H$29</definedName>
    <definedName name="_xlnm.Print_Area" localSheetId="25">'24.Prets &amp; Subvention'!$A$1:$L$28</definedName>
    <definedName name="_xlnm.Print_Area" localSheetId="26">'25. Payments Customs'!$A$1:$V$160</definedName>
    <definedName name="_xlnm.Print_Area" localSheetId="27">'26. Redres&amp;penal. Custom '!$A$1:$K$26</definedName>
    <definedName name="_xlnm.Print_Area" localSheetId="28">'27. Valorisation Prod &amp; Exp.'!$A$1:$L$53</definedName>
    <definedName name="_xlnm.Print_Area" localSheetId="29">'28. Provisions for abandonment'!$A$1:$K$36</definedName>
    <definedName name="_xlnm.Print_Area" localSheetId="30">'29.IRCM'!$A$1:$K$31</definedName>
    <definedName name="_xlnm.Print_Area" localSheetId="4">'3.Production- Mokoko Abana'!$A$1:$J$44</definedName>
    <definedName name="_xlnm.Print_Area" localSheetId="5">'4.Production- Mokoko West'!$A$1:$J$43</definedName>
    <definedName name="_xlnm.Print_Area" localSheetId="6">'5.Part d''Huile SNH-Etat'!$A$1:$J$46</definedName>
    <definedName name="_xlnm.Print_Area" localSheetId="7">'6.Exportations &amp; vente '!$A$1:$M$41</definedName>
    <definedName name="_xlnm.Print_Area" localSheetId="8">'7.Red Min Prop'!$A$1:$K$35</definedName>
    <definedName name="_xlnm.Print_Area" localSheetId="9">'8. Red Min Neg'!$A$1:$K$33</definedName>
    <definedName name="_xlnm.Print_Area" localSheetId="2">'Reporting Template New'!$A$1:$J$151</definedName>
    <definedName name="_xlnm.Print_Area" localSheetId="0">Summary!$A$1:$G$32</definedName>
    <definedName name="Type2">'[1]Sheet1'!$D$3:$D$5</definedName>
  </definedNames>
  <calcPr calcId="162913"/>
</workbook>
</file>

<file path=xl/comments19.xml><?xml version="1.0" encoding="utf-8"?>
<comments xmlns="http://schemas.openxmlformats.org/spreadsheetml/2006/main">
  <authors>
    <author>EITI IS</author>
  </authors>
  <commentList>
    <comment ref="C23" authorId="0">
      <text>
        <r>
          <rPr>
            <b/>
            <sz val="9"/>
            <color indexed="81"/>
            <rFont val="Tahoma"/>
            <family val="2"/>
          </rPr>
          <t xml:space="preserve">EITI IS:</t>
        </r>
        <r>
          <rPr>
            <sz val="9"/>
            <color indexed="81"/>
            <rFont val="Tahoma"/>
            <family val="2"/>
          </rPr>
          <t xml:space="preserve">Please add more rows below if there are more than one direct shareholder</t>
        </r>
      </text>
    </comment>
  </commentList>
</comments>
</file>

<file path=xl/comments20.xml><?xml version="1.0" encoding="utf-8"?>
<comments xmlns="http://schemas.openxmlformats.org/spreadsheetml/2006/main">
  <authors>
    <author>EITI IS</author>
  </authors>
  <commentList>
    <comment ref="B6" authorId="0">
      <text>
        <r>
          <rPr>
            <b/>
            <sz val="9"/>
            <color indexed="81"/>
            <rFont val="Tahoma"/>
            <family val="2"/>
          </rPr>
          <t xml:space="preserve">EITI IS:</t>
        </r>
        <r>
          <rPr>
            <sz val="9"/>
            <color indexed="81"/>
            <rFont val="Tahoma"/>
            <family val="2"/>
          </rPr>
          <t xml:space="preserve">
Companies should provide details about their beneficial owner(s) below. Where, in accordance with the beneficial ownership definition, there are more than one owner, please complete a separate worksheet for each owner. </t>
        </r>
      </text>
    </comment>
    <comment ref="C10" authorId="0">
      <text>
        <r>
          <rPr>
            <b/>
            <sz val="9"/>
            <color indexed="81"/>
            <rFont val="Tahoma"/>
            <family val="2"/>
          </rPr>
          <t xml:space="preserve">EITI IS:</t>
        </r>
        <r>
          <rPr>
            <sz val="9"/>
            <color indexed="81"/>
            <rFont val="Tahoma"/>
            <family val="2"/>
          </rPr>
          <t xml:space="preserve">
In accordance with Requirement 2.5.2, any politically exposed persons (PEPs) must be identified. The MSG is required to specify reporting obligations for PEPs in its  beneficial ownership definition above.</t>
        </r>
      </text>
    </comment>
    <comment ref="C11" authorId="0">
      <text>
        <r>
          <rPr>
            <b/>
            <sz val="9"/>
            <color indexed="81"/>
            <rFont val="Tahoma"/>
            <family val="2"/>
          </rPr>
          <t xml:space="preserve">EITI IS:</t>
        </r>
        <r>
          <rPr>
            <sz val="9"/>
            <color indexed="81"/>
            <rFont val="Tahoma"/>
            <family val="2"/>
          </rPr>
          <t xml:space="preserve">
This could include specifying the public office position and role, or other reason for PEP designation.</t>
        </r>
      </text>
    </comment>
  </commentList>
</comments>
</file>

<file path=xl/comments4.xml><?xml version="1.0" encoding="utf-8"?>
<comments xmlns="http://schemas.openxmlformats.org/spreadsheetml/2006/main">
  <authors>
    <author>Line Tchankoue</author>
  </authors>
  <commentList>
    <comment ref="G5" authorId="0">
      <text>
        <r>
          <rPr>
            <b/>
            <sz val="9"/>
            <color indexed="81"/>
            <rFont val="Tahoma"/>
            <family val="2"/>
          </rPr>
          <t xml:space="preserve">Line Tchankoue:</t>
        </r>
        <r>
          <rPr>
            <sz val="9"/>
            <color indexed="81"/>
            <rFont val="Tahoma"/>
            <family val="2"/>
          </rPr>
          <t xml:space="preserve">
Voir page 26 pour la valorisation de la Production.</t>
        </r>
      </text>
    </comment>
    <comment ref="G9" authorId="0">
      <text>
        <r>
          <rPr>
            <b/>
            <sz val="9"/>
            <color indexed="81"/>
            <rFont val="Tahoma"/>
            <family val="2"/>
          </rPr>
          <t xml:space="preserve">Line Tchankoue:</t>
        </r>
        <r>
          <rPr>
            <sz val="9"/>
            <color indexed="81"/>
            <rFont val="Tahoma"/>
            <family val="2"/>
          </rPr>
          <t xml:space="preserve">
Valorisation des exportations est faite suivant le cout net de vente moyen sur l'année 2017
. Voir Page 26.</t>
        </r>
      </text>
    </comment>
  </commentList>
</comments>
</file>

<file path=xl/sharedStrings.xml><?xml version="1.0" encoding="utf-8"?>
<sst xmlns="http://schemas.openxmlformats.org/spreadsheetml/2006/main" uniqueCount="1427" count="1427">
  <si>
    <t>1.</t>
  </si>
  <si>
    <t>2.</t>
  </si>
  <si>
    <t>3.</t>
  </si>
  <si>
    <t>Nomenclature des flux</t>
  </si>
  <si>
    <t>Total</t>
  </si>
  <si>
    <t>Position</t>
  </si>
  <si>
    <t>Certification d'audit</t>
  </si>
  <si>
    <t>4.</t>
  </si>
  <si>
    <t>Commentaires</t>
  </si>
  <si>
    <t>(*)</t>
  </si>
  <si>
    <t>Attestation de la Direction de l'entité déclarante</t>
  </si>
  <si>
    <t>Les montants des paiements/recettes doivent êtres conformes aux totaux par taxe dans le tableau du détail des paiements.</t>
  </si>
  <si>
    <t>Date</t>
  </si>
  <si>
    <t>Description</t>
  </si>
  <si>
    <t>N°</t>
  </si>
  <si>
    <t>N/A</t>
  </si>
  <si>
    <t>Bonus de signature</t>
  </si>
  <si>
    <t xml:space="preserve">Signature et tampon </t>
  </si>
  <si>
    <t>Nom du représentant légal</t>
  </si>
  <si>
    <t>USD</t>
  </si>
  <si>
    <t>Prix unitaire (USD)</t>
  </si>
  <si>
    <t>Montant remboursé durant la période</t>
  </si>
  <si>
    <t>Autres commentaires</t>
  </si>
  <si>
    <t>Termes de la Transaction</t>
  </si>
  <si>
    <t>Date d'octroi</t>
  </si>
  <si>
    <t>Période de remboursement</t>
  </si>
  <si>
    <t>% d'intérêt</t>
  </si>
  <si>
    <t>Unité</t>
  </si>
  <si>
    <t>Redevance Superficiaire</t>
  </si>
  <si>
    <t>Qualité (Concentration)</t>
  </si>
  <si>
    <t>Paiements / Recettes (*)</t>
  </si>
  <si>
    <t>FCFA</t>
  </si>
  <si>
    <t>Flux de Paiement en nature</t>
  </si>
  <si>
    <t>SNH-Mandat</t>
  </si>
  <si>
    <t>SNH-Fonct</t>
  </si>
  <si>
    <t>Total paiements en nature</t>
  </si>
  <si>
    <t>Parts d'huile de l'Etat Commercialisées</t>
  </si>
  <si>
    <t>Total Parts d'huile commercialisés</t>
  </si>
  <si>
    <t>Flux de paiement en numéraires</t>
  </si>
  <si>
    <t>Transferts directs au Trésor Public par la  SNH</t>
  </si>
  <si>
    <t>DGTCFM</t>
  </si>
  <si>
    <t>Transferts indirects au Trésor Public (Interventions directes SNH)</t>
  </si>
  <si>
    <t>Dividendes SNH</t>
  </si>
  <si>
    <t>Total transferts au Trésor Public par la SNH</t>
  </si>
  <si>
    <t>Redevance Minière Proportionnelle</t>
  </si>
  <si>
    <t>Redevance Proportionnelle à la Production</t>
  </si>
  <si>
    <t>Bonus de Production</t>
  </si>
  <si>
    <t>Prélèvement pétrolier additionnel</t>
  </si>
  <si>
    <t>Frais de Formation</t>
  </si>
  <si>
    <t>Taxes sur les activités de transport des hydrocarbures</t>
  </si>
  <si>
    <t>Dividendes Filiales SNH</t>
  </si>
  <si>
    <t>Total paiements des sociétés pétrolières à la SNH</t>
  </si>
  <si>
    <t>Droits Fixes (y compris droits pour attribution ou renouvellement de permis)</t>
  </si>
  <si>
    <t>Taxes à l'extraction</t>
  </si>
  <si>
    <t>Taxe Spéciale sur les Revenus (TSR)</t>
  </si>
  <si>
    <t>Redressements fiscaux/amendes et pénalités</t>
  </si>
  <si>
    <t>Droits de Douane</t>
  </si>
  <si>
    <t>DGD</t>
  </si>
  <si>
    <t>Redressements Douaniers/amendes et pénalités</t>
  </si>
  <si>
    <t>Droits de passage du pipeline (COTCO)</t>
  </si>
  <si>
    <t>DGD/DGI/DGE</t>
  </si>
  <si>
    <t>Dividendes versés à l'Etat</t>
  </si>
  <si>
    <t>Contributions FNE</t>
  </si>
  <si>
    <t>Contributions CFC (part patronale)</t>
  </si>
  <si>
    <t>Bonus progressif</t>
  </si>
  <si>
    <t>Impôt sur le Revenu des Capitaux mobiliers (IRCM)</t>
  </si>
  <si>
    <t xml:space="preserve">Frais d’inspection et de contrôle  </t>
  </si>
  <si>
    <t>MINMIDT</t>
  </si>
  <si>
    <t xml:space="preserve">Toutes </t>
  </si>
  <si>
    <t>Total autres paiements en numéraire</t>
  </si>
  <si>
    <t xml:space="preserve">Toutes les données fournies sur les montants payés/reçus et les volumes sont exhaustives et reflètent fidèlement les comptes de l'entité </t>
  </si>
  <si>
    <t>Tous les montants payés/reçus sont appuyées par des quittances authentiques et sont appuyés par des pièces justificatives probantes;</t>
  </si>
  <si>
    <t>La classification des montants payés/reçus est correcte au niveau des différentes taxes;</t>
  </si>
  <si>
    <t>5.</t>
  </si>
  <si>
    <t>Les montants déclarés ne contiennent pas des sommes payées/reçues pour le compte d'autres entités;</t>
  </si>
  <si>
    <t>6.</t>
  </si>
  <si>
    <t>Les montants déclarés sont exclusivement liés à des sommes payées/reçues par l'entité;</t>
  </si>
  <si>
    <t>7.</t>
  </si>
  <si>
    <t>Les comptes de l'entreprise ont été audités et une opinion sans réserve a été émise à leur sujet en accord avec les normes internationales.</t>
  </si>
  <si>
    <t>COTCO</t>
  </si>
  <si>
    <t>SNH</t>
  </si>
  <si>
    <t>Parts d'huile de la SNH-Etat (Petrole)</t>
  </si>
  <si>
    <t>Parts d'huile de la SNH-Etat (Gaz)</t>
  </si>
  <si>
    <t>Parts d'huile de la SNH-Etat (Condensat)</t>
  </si>
  <si>
    <t>Parts d'huile de la SNH-Associé (Petrole)</t>
  </si>
  <si>
    <t>Parts d'huile de la SNH-Associé (Gaz)</t>
  </si>
  <si>
    <t>Parts d'huile de la SNH-Associé (Cendensat)</t>
  </si>
  <si>
    <t>Parts d'huile SNH-ETAT commercialisées par la SNH (Petrole)</t>
  </si>
  <si>
    <t>Parts d'huile SNH-ETAT commercialisées par la SNH (Gas)</t>
  </si>
  <si>
    <t>Parts d'huile SNH-ETAT commercialisées par la SNH (Condensat)</t>
  </si>
  <si>
    <t>Ref flux</t>
  </si>
  <si>
    <t>Définition du flux</t>
  </si>
  <si>
    <t>Secteur</t>
  </si>
  <si>
    <t>Nature des flux</t>
  </si>
  <si>
    <t>Admin concernée</t>
  </si>
  <si>
    <t>Hydro</t>
  </si>
  <si>
    <t>Minier</t>
  </si>
  <si>
    <t>NA</t>
  </si>
  <si>
    <t>X</t>
  </si>
  <si>
    <t>En volume et en valeur</t>
  </si>
  <si>
    <t>En Barils</t>
  </si>
  <si>
    <t>SNH-Fonctionnement</t>
  </si>
  <si>
    <t>En numéraire</t>
  </si>
  <si>
    <t>DGTFCM</t>
  </si>
  <si>
    <t>En numéraire/</t>
  </si>
  <si>
    <t>Barils</t>
  </si>
  <si>
    <t xml:space="preserve">SNH-Mandat </t>
  </si>
  <si>
    <t>Toutes</t>
  </si>
  <si>
    <t>En numéraire/En nature</t>
  </si>
  <si>
    <t>En numéraire/nature</t>
  </si>
  <si>
    <t>DGI/DGE</t>
  </si>
  <si>
    <t>1,2,3</t>
  </si>
  <si>
    <t>4,5,6</t>
  </si>
  <si>
    <t>CAPAM</t>
  </si>
  <si>
    <t xml:space="preserve">Unité </t>
  </si>
  <si>
    <t xml:space="preserve">Payé à / Reçu de </t>
  </si>
  <si>
    <t>N° / Ref. Expédition / Cargaison</t>
  </si>
  <si>
    <t>Décote / Brent USD</t>
  </si>
  <si>
    <t>Bénéficiaire (Nom de l'entité)</t>
  </si>
  <si>
    <t xml:space="preserve">Montant (valeur)  du prêt / garantie / Subvention </t>
  </si>
  <si>
    <t>Dividendes versées à la SNI</t>
  </si>
  <si>
    <t>SNI</t>
  </si>
  <si>
    <t>ü</t>
  </si>
  <si>
    <t>n/a</t>
  </si>
  <si>
    <t>Taxes Ad Valorem (y compris les redevances sur production des eaux)</t>
  </si>
  <si>
    <t xml:space="preserve">  n/a</t>
  </si>
  <si>
    <t xml:space="preserve">   n/a </t>
  </si>
  <si>
    <t>Cotisations à la charge de l’employeur</t>
  </si>
  <si>
    <t>CNPS</t>
  </si>
  <si>
    <t>DGI/DGTCFM</t>
  </si>
  <si>
    <t>bbl /MSCF</t>
  </si>
  <si>
    <t xml:space="preserve">    n/a  </t>
  </si>
  <si>
    <r>
      <t>Autres Pé</t>
    </r>
    <r>
      <rPr>
        <b/>
        <sz val="12"/>
        <rFont val="Trebuchet MS"/>
      </rPr>
      <t>nalités de non exécution des programmes d'exploration/production</t>
    </r>
  </si>
  <si>
    <t>-</t>
  </si>
  <si>
    <r>
      <t xml:space="preserve">Redevance Minière Négative </t>
    </r>
    <r>
      <rPr>
        <sz val="12"/>
        <color rgb="FFFF0000"/>
        <rFont val="Trebuchet MS"/>
      </rPr>
      <t>( à mettre en signe - )</t>
    </r>
  </si>
  <si>
    <t>Payé à / Revenant à</t>
  </si>
  <si>
    <t>Autres paiements significatifs versés à l'Etat (sup à 55 millions FCFA)</t>
  </si>
  <si>
    <r>
      <t>Impôts sur les sociétés</t>
    </r>
    <r>
      <rPr>
        <sz val="12"/>
        <color rgb="FFFF0000"/>
        <rFont val="Trebuchet MS"/>
      </rPr>
      <t xml:space="preserve"> </t>
    </r>
    <r>
      <rPr>
        <sz val="12"/>
        <color rgb="FFC00000"/>
        <rFont val="Trebuchet MS"/>
      </rPr>
      <t>y compris les acomptes</t>
    </r>
    <r>
      <rPr>
        <sz val="12"/>
        <rFont val="Trebuchet MS"/>
      </rPr>
      <t xml:space="preserve"> et les retenues à la source (pétrolier et non pétrolier)</t>
    </r>
  </si>
  <si>
    <t>Je soussigné, Auditeur Externe/Commissaire aux Comptes/Chambre des Comptes, certifie avoir examiné la présente déclaration de l'entité déclarante et je confirme que j'ai vérifié la fiabilité et l'exactitude des données de paiement / recettes incluses dans la présente déclaration et atteste qu'elles sont conformes aux données comptables de l'entité. Nous avons effectué notre vérification conformément aux Normes Internationales d'Audit, aux dispositions légales et selon les normes de révision applicables au Cameroun. Sur la base de cet examen nous certifions que nous n'avons pas découvert d'anomalies pouvant remettre en cause la fiabilité et l'exactitude des informations divulguées dans la présente déclaration.</t>
  </si>
  <si>
    <t>Nom du cabinet d'audit</t>
  </si>
  <si>
    <t>Nom du signataire</t>
  </si>
  <si>
    <t>Position dans le cabinet d'audit</t>
  </si>
  <si>
    <t>Ce formulaire est à compléter par toutes les entités déclarantes</t>
  </si>
  <si>
    <t>Volume
bbl</t>
  </si>
  <si>
    <t>Production</t>
  </si>
  <si>
    <t>Ajouter des lignes si nécessaires</t>
  </si>
  <si>
    <t>Dépenses quasi fiscales</t>
  </si>
  <si>
    <t>Prets &amp; Subvention</t>
  </si>
  <si>
    <t>Adresse du Cabinet d'audit</t>
  </si>
  <si>
    <t>Structure professionnelle au quelle appartient le cabinet (Ordre des experts comptables,…..)</t>
  </si>
  <si>
    <t>Production/Transport</t>
  </si>
  <si>
    <t xml:space="preserve">Type de produit </t>
  </si>
  <si>
    <t>Quantité de production</t>
  </si>
  <si>
    <t>Unité de production</t>
  </si>
  <si>
    <t>Valeur de la production</t>
  </si>
  <si>
    <t>Exportation</t>
  </si>
  <si>
    <t>Quantité exportée</t>
  </si>
  <si>
    <t>Valeur des exportations</t>
  </si>
  <si>
    <t>Paiements sociaux</t>
  </si>
  <si>
    <t>Paiements sociaux  volontaires</t>
  </si>
  <si>
    <t>Paiements sociaux obligatoires</t>
  </si>
  <si>
    <t>Total des paiements sociaux</t>
  </si>
  <si>
    <t>Droits de sortie à l’exportation</t>
  </si>
  <si>
    <t>Bloc / Permis</t>
  </si>
  <si>
    <t>Secteur des hydrocarbures</t>
  </si>
  <si>
    <t>Secteur minier</t>
  </si>
  <si>
    <t>Secteur carrières</t>
  </si>
  <si>
    <t>Périmètre de conciliation</t>
  </si>
  <si>
    <t>Autres sociétés pour une déclaration unilatérale</t>
  </si>
  <si>
    <t>Entreprise nationale</t>
  </si>
  <si>
    <t>Associés privés en exploitation</t>
  </si>
  <si>
    <t>Société en exploration</t>
  </si>
  <si>
    <t>Nom de la société et Adresse</t>
  </si>
  <si>
    <t>Société de carrière</t>
  </si>
  <si>
    <t>Nom de la société</t>
  </si>
  <si>
    <t>1. Société Nationale des Hydrocarbures - SNH</t>
  </si>
  <si>
    <t>1. RSM PRODUCTION CORPORATION</t>
  </si>
  <si>
    <t>1. LES GRANULATS DU CAMEROUN</t>
  </si>
  <si>
    <t>AFRICA MINING RESSOURCES COMPANY CAMEROUN (A.M.R.C.C) B.P 4759YAOUNDE</t>
  </si>
  <si>
    <t>1. LES CIMENTERIES DU CAMEROUN</t>
  </si>
  <si>
    <t>AURORA BUILDING MATERIALS COMPANY LTD B.P.318 Mankon-Bamenda</t>
  </si>
  <si>
    <t>BATOULA VOLCANIC</t>
  </si>
  <si>
    <t>Opérateurs privés en exploitation</t>
  </si>
  <si>
    <t>2. LUKOIL OVERSEAS ETINDE CAMEROON SARL</t>
  </si>
  <si>
    <t>AFRICAN AURA RESOURCES SARL BP 14364 YAOUNDE</t>
  </si>
  <si>
    <t>2. RAZEL CAMEROUN</t>
  </si>
  <si>
    <t xml:space="preserve">BUNS B.P. 1130 Yaoundé </t>
  </si>
  <si>
    <t>BOU GASPASPARD</t>
  </si>
  <si>
    <t xml:space="preserve">2. ADDAX PETROLEUM CAMEROON COMPANY </t>
  </si>
  <si>
    <t>Opérateurs privés en exploration</t>
  </si>
  <si>
    <t>AN XIN YUAN CAM MINE SARL B.P 87 YAOUNDE</t>
  </si>
  <si>
    <t>3. ARAB CONTRACTORS CAMEROON LTD</t>
  </si>
  <si>
    <t>BUSINESS HUSSEINI CENTER COMPANY (B.H.C.C) SARL B.P.12442 Douala</t>
  </si>
  <si>
    <t>CAMEROON BAPTIST CONVENTION (CBC)</t>
  </si>
  <si>
    <t>3. PERENCO RIO DEL REY</t>
  </si>
  <si>
    <t>3. YAN CHANG LOGONE DEVELOPMENT HOLDING Co. Ltd</t>
  </si>
  <si>
    <t>AUCAM S.A BP 5407 YAOUNDE</t>
  </si>
  <si>
    <t>4. SOGEA SATOM CAMEROUN (+)</t>
  </si>
  <si>
    <t>CAMEROON RAILWAY (CAMRAIL)</t>
  </si>
  <si>
    <t>CARCOS</t>
  </si>
  <si>
    <t>4. ADDAX PETROLEUM CAMEROON LIMITED</t>
  </si>
  <si>
    <t>4. ORION ENERGY HOLDING Inc</t>
  </si>
  <si>
    <t>AUCAM SARL B.P 5407 YAOUNDE</t>
  </si>
  <si>
    <t xml:space="preserve">CANA BOIS </t>
  </si>
  <si>
    <t>CRYSTAL S.A</t>
  </si>
  <si>
    <t>5. PERENCO CAMEROUN</t>
  </si>
  <si>
    <t>5. DANA PETROLEUM CAMEROON LTD</t>
  </si>
  <si>
    <t xml:space="preserve">BLUE SKY SARL 14255YAOUNDE </t>
  </si>
  <si>
    <t>CHARIOT COMPANY LTD B.P. 342 Buéa</t>
  </si>
  <si>
    <t>EXOSSA WATER ENTERPRISE</t>
  </si>
  <si>
    <t>6. GAZ DU CAMEROUN</t>
  </si>
  <si>
    <t>Associés privés en exploration</t>
  </si>
  <si>
    <t>BNC SERVICES B.P 1569YAOUNDE</t>
  </si>
  <si>
    <t>CHINA COMMUNICATIONS CONSTRUCTION COMPANY (C.C.C.C) B.P.6532 Douala</t>
  </si>
  <si>
    <t>FOOD AND BEVERAGE INDUSTRIES</t>
  </si>
  <si>
    <t>7. NOBLE ENERGY CAM LIMITED</t>
  </si>
  <si>
    <t>6. AFEX Global Limited</t>
  </si>
  <si>
    <t>BOCOM PETROLEUM SA B.P 12262 DOUALA</t>
  </si>
  <si>
    <t>CHINA COMMUNICATIONS CONSTRUCTION COMPANY LTD B.P.15 823 Yaoundé</t>
  </si>
  <si>
    <t>GOLDEN SAFRILEX</t>
  </si>
  <si>
    <t>8. NEW AGE</t>
  </si>
  <si>
    <t>7. HETA OIL &amp; GAS Limited</t>
  </si>
  <si>
    <t>C² INTERNATIONAL MINING LIMITED B.P 35311 MBALMAYO</t>
  </si>
  <si>
    <t>CHINA FIRST HIGHTWAY ENGINEERING CO.LTD B.P. 6532 Douala</t>
  </si>
  <si>
    <t xml:space="preserve">GREEN VALLEY PLC. </t>
  </si>
  <si>
    <t>CAMEROON EMERGENCE CORPORATION B.P 34493YAOUNDE</t>
  </si>
  <si>
    <t>CHINA FIRST HIGHTWAY ENGINEERING CO.LTD B.P.15823 Yaoundé</t>
  </si>
  <si>
    <t>HESCO WATER</t>
  </si>
  <si>
    <t>9. GLENCORE EXPLORATION LTD</t>
  </si>
  <si>
    <t>CAMEROON MEIGE MINING DEVELOPMENT COMPANY (CMMDC) LTD B.P 87YAOUNDE</t>
  </si>
  <si>
    <t>CHINA INTERNATIONAL AND ELECTRIC CORPORATION ( CWE) B.P 12469 Yaoundé</t>
  </si>
  <si>
    <t>LES BRASSERIES DU CAMEROUN</t>
  </si>
  <si>
    <t>10. TOWER RESSOURCES</t>
  </si>
  <si>
    <t>CAMEROON MINING ACTION (CAMINA) B.P 33057 YAOUNDE</t>
  </si>
  <si>
    <t>CHINA LINXIANG CAMEROUN SARL B.P.15823 Yaoundé</t>
  </si>
  <si>
    <t>LYD- MBACAM</t>
  </si>
  <si>
    <t>11. EUROIL LIMITED</t>
  </si>
  <si>
    <t>CAMEROON TRADING CO (CTC) SARL B.P 282 SANGMELIMA</t>
  </si>
  <si>
    <t>CHINA LONGTENG SARL B.P. 15 815 Yaoundé</t>
  </si>
  <si>
    <t>OLICAM SARL</t>
  </si>
  <si>
    <t>Société de transport pétrolier</t>
  </si>
  <si>
    <t>CAMEROON ZANGLIAN HSBC MINING COMPANY LTD B.P 1532YAOUNDE</t>
  </si>
  <si>
    <t>CHINA MEILAN CAMEROON COMPANY SARL B.P.13592 Yaoundé</t>
  </si>
  <si>
    <t>PRESTIGE S.A</t>
  </si>
  <si>
    <t>12. Cameroon Oil Transportation Company - COTCO</t>
  </si>
  <si>
    <t>CAMEROUN DIAMOND AND GOLD MINING (CADIAGOM) B.P 3789 DOUALA</t>
  </si>
  <si>
    <t>CHINA MINHUI QUARRY COMPANY B.P. 278 Tiko</t>
  </si>
  <si>
    <t>ROYAL FIRST COMPANY SARL</t>
  </si>
  <si>
    <t>CAMINA SA BP 33057 YAOUNDE</t>
  </si>
  <si>
    <t>COOPERATION SINO CAMEROUNAISE ( COSINCAM) SARL B.P 11740 Yaoundé</t>
  </si>
  <si>
    <t>SANO</t>
  </si>
  <si>
    <t>CAMINCO S.A BP 33098 YAOUNDE</t>
  </si>
  <si>
    <t>DANGOTE CEMENT CAMEROON S.A B.P.4839 Douala</t>
  </si>
  <si>
    <t>SIDEMI</t>
  </si>
  <si>
    <t>CAMINEX SA BP 14 364 YAOUNDE</t>
  </si>
  <si>
    <t>DEVELOPMENT CORPORATION OF AFRICA (D.C.A) LTD B.P.308 Limbé</t>
  </si>
  <si>
    <t>SOBPRA</t>
  </si>
  <si>
    <t>CAMINEX SARL B.P 14364 YAOUNDE</t>
  </si>
  <si>
    <t>DTP TERRASSEMENT CAMEROUN B.P 12880 Yaoundé</t>
  </si>
  <si>
    <t>SOCIETE DES EAUX MINERALES DU CAMEROUN (SEMC)</t>
  </si>
  <si>
    <t>CAMIRON SA B.P 33059 YAOUNDE</t>
  </si>
  <si>
    <t>ESER CONTRACTING AND INDUSTRY INCB.P.35 411 Yaoundé- CAMEROUN</t>
  </si>
  <si>
    <t>SOCIETE DES EAUX MINERALES DU MONT ETINDE (SEMME)</t>
  </si>
  <si>
    <t xml:space="preserve">CLIMA DUBAI INTERNATIONAL B.P 12 BETARE-OYA </t>
  </si>
  <si>
    <t>ETS KENDELY CONSTRUCTION P.O.BOX 57 Bamenda</t>
  </si>
  <si>
    <t>SOCIETE DES EAUX MINERALES FEBE (EMIF)</t>
  </si>
  <si>
    <t xml:space="preserve">COAST INVESTMENTS INTERNATIONAL B.P 35387YAOUNDE </t>
  </si>
  <si>
    <t>FERREIRA AFRICA SARL B.P.15 485 Douala</t>
  </si>
  <si>
    <t>SOCIETE NABCO</t>
  </si>
  <si>
    <t>CODIAS SA B.P 14465 YAOUNDE</t>
  </si>
  <si>
    <t>GLOBAL DIVINE MINING SAERL B.P. 3410 Yaoundé</t>
  </si>
  <si>
    <t>SOCIETE NATURA BEVERAGE</t>
  </si>
  <si>
    <t>COMPAGNIE MINIERE DU CAMEROUN (C.M.C) S.A BP 35 561 YAOUNDE</t>
  </si>
  <si>
    <t>GOUPE LE GRAVIER B.P.31009 Yaoundé</t>
  </si>
  <si>
    <t>SOCIETE POLYFLEX SA</t>
  </si>
  <si>
    <t>COMPAGNIE MINIERE DU CAMEROUN SARL B.P 6650YAOUNDE</t>
  </si>
  <si>
    <t>GROUPE PICCINI S.A B.P.6 650 Yaoundé</t>
  </si>
  <si>
    <t>SODEEC</t>
  </si>
  <si>
    <t xml:space="preserve">CONTINENTAL TRADE SARL B.P DOUALA </t>
  </si>
  <si>
    <t>HARVEST BTP B.P 12262 Douala</t>
  </si>
  <si>
    <t>SOFT CAMEROUN</t>
  </si>
  <si>
    <t>DAEWOO INTERNATIONAL CAMEROON B.P 11539YAOUNDE</t>
  </si>
  <si>
    <t>LES CARRIRES DU CAMEROUN SARL B.P.6337 Yaoundé</t>
  </si>
  <si>
    <t>SOGOPROCAM</t>
  </si>
  <si>
    <t>ENTREPRISE GENERALE BATIMENTS&amp;TRAVAUX PUBLICS(EGBTP) BP15985 YDE</t>
  </si>
  <si>
    <t>MATECO SARL B.P. 940 Yaoundé</t>
  </si>
  <si>
    <t>SOPROLVIN</t>
  </si>
  <si>
    <t>EUFRASIA CAMEROON LTD</t>
  </si>
  <si>
    <t>OPERIS MINING SARL B.P. 3410 Yaoundé</t>
  </si>
  <si>
    <t>SOURCE DE VIE</t>
  </si>
  <si>
    <t>GEOCAM GOLD SARL B.P 34375YAOUNDE</t>
  </si>
  <si>
    <t>ROCAGLIA B.P. 109 Garoua</t>
  </si>
  <si>
    <t>SOURCE DU PAYS</t>
  </si>
  <si>
    <t xml:space="preserve">GEOCAM MINING SARL B.P 34375YAOUNDE </t>
  </si>
  <si>
    <t>ROUTD’AF S.A. B.P. 12 117 Douala</t>
  </si>
  <si>
    <t>TAMWOKAM JEAN PIERRE</t>
  </si>
  <si>
    <t>GLOBAL DIVINE MINING SARL B.P 3410YAOUNDE</t>
  </si>
  <si>
    <t>ROYAL QUARRY COMPANY P.O BOX 546 Edéa</t>
  </si>
  <si>
    <t>UCB</t>
  </si>
  <si>
    <t>G-MINING SARL B.P 34375 YAOUNDE</t>
  </si>
  <si>
    <t>SOCIETE CIVILE IMMOBILIERE TROPIQUES B.P.4751 Douala</t>
  </si>
  <si>
    <t>WALDE DANAY</t>
  </si>
  <si>
    <t xml:space="preserve">GREEN STONE B.P 14255 YAOUNDE </t>
  </si>
  <si>
    <t>SOCIETE DES GRANDES CARRIERES DU CAMEROUN (S.G.C.C) B.P. 627 Douala</t>
  </si>
  <si>
    <t>G-STONES RESOURCES LTD B.P 34375 YAOUNDE</t>
  </si>
  <si>
    <t>SOCIETE DES TRANSFORMATIONS INDUSTRIELLES DU CAMEROUN (SOTICAM)</t>
  </si>
  <si>
    <t xml:space="preserve">HARVEST MINING CORPORATION (HMC) SA B.P 4331 YAOUNDE </t>
  </si>
  <si>
    <t>SOTCOCOG CAMEROUN B.P.334 Garoua</t>
  </si>
  <si>
    <t xml:space="preserve">HYTRA SA B.P 34113YAOUNDE </t>
  </si>
  <si>
    <t>STARLINE GROUP LTD B.P.13 255</t>
  </si>
  <si>
    <t>INTERNATIONAL MINING COMPANY LTD B.P 35638 YAOUNDE</t>
  </si>
  <si>
    <t>STE COOPERATIVE IMMOBILIERE ET AGRO-ALIMENTAIRE DU CAMEROUN (C.I.A.A.C.) B.P.8366 Douala</t>
  </si>
  <si>
    <t>INVEST AFRICA PLC B.P 7712 YAOUNDE</t>
  </si>
  <si>
    <t>UNITED TRANSPORT AFRICA (U.T.A) B.P.1912 Douala</t>
  </si>
  <si>
    <t>KAIROS BUSINESS CORPORATION (KBC) B.P 15401DOUALA</t>
  </si>
  <si>
    <t>UNIVERSAL CONSTRACTORS AND SUPPLIERS COMPANY LIMITED (UCS) B.P 91 Bamenda</t>
  </si>
  <si>
    <t xml:space="preserve">KISSLING EXPLORATION B.P 16544 YAOUNDE </t>
  </si>
  <si>
    <t xml:space="preserve">METALICON CAMEROON SA B.P 7664 YAOUNDE </t>
  </si>
  <si>
    <t xml:space="preserve">MGI PARTNERS CAMEROON SA B.P 35589 YAOUNDE </t>
  </si>
  <si>
    <t>MONGOKELE MINING COMPANY B.P 15771DOUALA</t>
  </si>
  <si>
    <t>NEW GENERATION MINING COMPANY (NEGMICO) B.P 8478YAOUNDE</t>
  </si>
  <si>
    <t>OPERIS MINING SARL B.P 3410YAOUNDE</t>
  </si>
  <si>
    <t>OPTIMUM MINING RESSOURCES B.P 35442YAOUNDE</t>
  </si>
  <si>
    <t>RAINBOW MINING AND COMMODITIES LTD B.P 1117 LIMBE</t>
  </si>
  <si>
    <t>RESERVOIR MINERAS CAMEROON, BP</t>
  </si>
  <si>
    <t>RESERVOIRS MINERALS CAMEROON (RMC) B.P 11792YAOUNDE</t>
  </si>
  <si>
    <t xml:space="preserve">RITALGOLG B.P 389 DOUALA </t>
  </si>
  <si>
    <t>SAMU CONSTRUCTION ENGINEERING AND INVESTMENT SARL B.P 698 KRIBI</t>
  </si>
  <si>
    <t>SANMU CONSTRUCTION ENGINEERING AND INVESTMENT SARL B.P698 KRIBI</t>
  </si>
  <si>
    <t>SINO-FOKOUS MINING CORPORATION B.P 35387YAOUNDE</t>
  </si>
  <si>
    <t>SINOSTEEL CAM S.A BP 252 YAOUNDE</t>
  </si>
  <si>
    <t>SOCAMINES SARL B.P 11740 YAOUNDE</t>
  </si>
  <si>
    <t>SOCIETE CAMEROUNAISE D'EXPLOITATION MINIERE (SCEM) SA B.P 3617YAOUNDE</t>
  </si>
  <si>
    <t>SOCIETE GENERALE D'APPROVISIONNEMENT (SOGEDA) B.P 2354YAOUNDE</t>
  </si>
  <si>
    <t>SOCIETE NAINA CAMEROUN SARL (SO.NA.CAM) B.P 31573YAOUNDE</t>
  </si>
  <si>
    <t>SOLIDUS MINING SARL B.P 4283YAOUNDE</t>
  </si>
  <si>
    <t>SOTRAMICAM SARL B.P 58854DOUALA</t>
  </si>
  <si>
    <t>TAWFIQ BUSINESS COMPANY (T.B.C) B.P 7792DOUALA</t>
  </si>
  <si>
    <t>TENG CHANG MINING SARL B.P 159YAOUNDE</t>
  </si>
  <si>
    <t>TENG DA SARL B.P 88 BERTOUA</t>
  </si>
  <si>
    <t>VALNORD S.A BP 5407 YAOUNDE</t>
  </si>
  <si>
    <t>XPLOR-TEC B.P 1921YAOUNDE</t>
  </si>
  <si>
    <t xml:space="preserve">ZUMMER MINING INC (ZUMINC) SA B.P 14371YAOUNDE  </t>
  </si>
  <si>
    <r>
      <t xml:space="preserve">Production : </t>
    </r>
    <r>
      <rPr>
        <sz val="9"/>
        <color rgb="FF786860"/>
        <rFont val="Trebuchet MS"/>
      </rPr>
      <t xml:space="preserve">Il s’agit de la quotte part de la quantité produite/extraite par la société et ayant servie de base pour la liquidation des impôts et taxes de la période. Les quantités doivent être spécifiées par nature de minerais, par unité (barils, Tonne) et par valeur ( La valeur de production doit être faite </t>
    </r>
    <r>
      <rPr>
        <b/>
        <sz val="9"/>
        <color rgb="FF786860"/>
        <rFont val="Trebuchet MS"/>
      </rPr>
      <t xml:space="preserve">au prix officiel ou prix fiscal qui sert au calcul des redevances minières ou des taxes à l’extraction/Ad valorem </t>
    </r>
    <r>
      <rPr>
        <sz val="9"/>
        <color rgb="FF786860"/>
        <rFont val="Trebuchet MS"/>
      </rPr>
      <t>)</t>
    </r>
  </si>
  <si>
    <r>
      <t xml:space="preserve">Exportation : </t>
    </r>
    <r>
      <rPr>
        <sz val="9"/>
        <color rgb="FF786860"/>
        <rFont val="Trebuchet MS"/>
      </rPr>
      <t>Il s’agit de la quotte part de la quantité exportée  par la société. Les quantités exportées doivent être spécifiées par nature de minerais, par unité (barils, Tonne) et par valeur.</t>
    </r>
  </si>
  <si>
    <r>
      <t xml:space="preserve">Dividendes – SNH : </t>
    </r>
    <r>
      <rPr>
        <sz val="9"/>
        <color rgb="FF786860"/>
        <rFont val="Trebuchet MS"/>
      </rPr>
      <t>Il s’agit des dividendes versés par la SNH à l’Etat du Cameroun en tant qu’actionnaire unique de la société.</t>
    </r>
  </si>
  <si>
    <r>
      <t xml:space="preserve">Redevance Minière Proportionnelle : </t>
    </r>
    <r>
      <rPr>
        <sz val="9"/>
        <color rgb="FF786860"/>
        <rFont val="Trebuchet MS"/>
      </rPr>
      <t>C’est le montant qui permet à chaque partie dans le processus de la production pétrolière de bénéficier d’un pourcentage garanti de la rente minière au titre de chaque exercice tel que prévu dans la convention d’établissement et le contrat d’association. Cette redevance peut être négative ou positive. Elle est fonction de la moyenne journalière de la production totale de la zone délimitée pour un mois civil donné. Elle est due mensuellement. Son taux est précisé dans le contrat de concession. Elle est réglée en nature ou en espèces. (Art. 92 du Code Pétrolier).</t>
    </r>
  </si>
  <si>
    <r>
      <t>Redevance Proportionnelle à la Production :</t>
    </r>
    <r>
      <rPr>
        <sz val="9"/>
        <color rgb="FF786860"/>
        <rFont val="Trebuchet MS"/>
      </rPr>
      <t xml:space="preserve"> C’est le pourcentage de la production totale disponible de la zone délimitée. Elle est fonction de la moyenne journalière de la production totale de la zone délimitée pour un mois civil donné. Elle est due mensuellement. Son taux est précisé dans le contrat de concession. Elle est réglée en nature ou en numéraires.</t>
    </r>
  </si>
  <si>
    <r>
      <t xml:space="preserve">Redevance Minière Négative : </t>
    </r>
    <r>
      <rPr>
        <sz val="9"/>
        <color rgb="FF786860"/>
        <rFont val="Trebuchet MS"/>
      </rPr>
      <t>Lorsqu’elle la redevance minière est négative, il s’agit du montant dû par le Gouvernement aux compagnies pétrolières afin de leur permettre de recevoir effectivement le pourcentage garanti de rente minière au titre de chaque exercice.</t>
    </r>
    <r>
      <rPr>
        <b/>
        <sz val="9"/>
        <color rgb="FF786860"/>
        <rFont val="Trebuchet MS"/>
      </rPr>
      <t xml:space="preserve"> </t>
    </r>
    <r>
      <rPr>
        <sz val="9"/>
        <color rgb="FF786860"/>
        <rFont val="Trebuchet MS"/>
      </rPr>
      <t>(Art. 92 du Code Pétrolier).</t>
    </r>
  </si>
  <si>
    <r>
      <t>Bonus de signature :</t>
    </r>
    <r>
      <rPr>
        <sz val="9"/>
        <color rgb="FF786860"/>
        <rFont val="Trebuchet MS"/>
      </rPr>
      <t xml:space="preserve"> Prime versée à l’Etat à la conclusion d’un contrat pétrolier (Art.97 du Code Pétrolier).</t>
    </r>
  </si>
  <si>
    <r>
      <t xml:space="preserve">Bonus de production : </t>
    </r>
    <r>
      <rPr>
        <sz val="9"/>
        <color rgb="FF786860"/>
        <rFont val="Trebuchet MS"/>
      </rPr>
      <t>Prime versée à l’Etat en fonction des quantités d’hydrocarbure produites (Art.97 du Code Pétrolier).</t>
    </r>
  </si>
  <si>
    <r>
      <t xml:space="preserve">Prélèvement pétrolier additionnel : </t>
    </r>
    <r>
      <rPr>
        <sz val="9"/>
        <color rgb="FF786860"/>
        <rFont val="Trebuchet MS"/>
      </rPr>
      <t>C’est un prélèvement calculé sur les bénéfices tirés des opérations pétrolières. Les modalités de calcul sont fixées dans les contrats et peuvent dépasser 50% (Art 98 di Code Pétrolier).</t>
    </r>
  </si>
  <si>
    <r>
      <t>Frais de formation :</t>
    </r>
    <r>
      <rPr>
        <sz val="9"/>
        <color rgb="FF786860"/>
        <rFont val="Trebuchet MS"/>
      </rPr>
      <t xml:space="preserve"> Il s’agit du montant effectivement décaissé par les sociétés pétrolières pour la formation professionnelle dans le domaine pétrolier de ressortissants camerounais de toutes qualifications ne faisant pas partie du personnel desdites sociétés. (Art 12 du Code Pétrolier et dispositions du contrat pétrolier).</t>
    </r>
  </si>
  <si>
    <r>
      <t xml:space="preserve">Taxe sur les activités de transport des hydrocarbures : </t>
    </r>
    <r>
      <rPr>
        <sz val="9"/>
        <color rgb="FF786860"/>
        <rFont val="Trebuchet MS"/>
      </rPr>
      <t>Il s’agit des impôts, taxes ou redevances dus à l’occasion du transport des hydrocarbures et dont les modalités sont fixées par un texte spécifique (Art 103 du Code Pétrolier)</t>
    </r>
    <r>
      <rPr>
        <b/>
        <sz val="9"/>
        <color rgb="FF786860"/>
        <rFont val="Trebuchet MS"/>
      </rPr>
      <t>.</t>
    </r>
  </si>
  <si>
    <r>
      <t xml:space="preserve">Dividendes Filiales de la SNH : </t>
    </r>
    <r>
      <rPr>
        <sz val="9"/>
        <color rgb="FF786860"/>
        <rFont val="Trebuchet MS"/>
      </rPr>
      <t>Il s’agit des dividendes versés par les sociétés filiales de la SNH au titre de la participation de celle-ci dans leur capital.</t>
    </r>
  </si>
  <si>
    <r>
      <t>Autres flux de paiement significatif:</t>
    </r>
    <r>
      <rPr>
        <sz val="9"/>
        <color rgb="FF786860"/>
        <rFont val="Trebuchet MS"/>
      </rPr>
      <t xml:space="preserve"> tout paiement dépassant 50 millions de FCFA.</t>
    </r>
  </si>
  <si>
    <r>
      <t>Impôts sur les sociétés y compris les acomptes  (pétrolier et non pétrolier) :</t>
    </r>
    <r>
      <rPr>
        <sz val="9"/>
        <color rgb="FF786860"/>
        <rFont val="Trebuchet MS"/>
      </rPr>
      <t xml:space="preserve"> L’impôt sur les sociétés est dû à raison des bénéfices nets y compris les acomptes sur IS  (Art. 2 CGI, Art.95 Code Minier, Art. 93 du Code Pétrolier).</t>
    </r>
  </si>
  <si>
    <r>
      <t xml:space="preserve">Droits Fixes (y compris droits pour attribution ou renouvellement de permis) : </t>
    </r>
    <r>
      <rPr>
        <sz val="9"/>
        <color rgb="FF786860"/>
        <rFont val="Trebuchet MS"/>
      </rPr>
      <t>C’est le montant à payer pour toute demande d’attribution, de renouvellement, de cession ou de transmission de contrats pétroliers et/ou d’autorisation de prospection. Le montant est fixé par la Loi de finances applicable dans l’année considérée. (Art.90 du Code Pétrolier,</t>
    </r>
    <r>
      <rPr>
        <b/>
        <sz val="9"/>
        <color rgb="FF786860"/>
        <rFont val="Trebuchet MS"/>
      </rPr>
      <t xml:space="preserve"> </t>
    </r>
    <r>
      <rPr>
        <sz val="9"/>
        <color rgb="FF786860"/>
        <rFont val="Trebuchet MS"/>
      </rPr>
      <t>Art.90 du Code Minier)</t>
    </r>
  </si>
  <si>
    <r>
      <t xml:space="preserve">Redevance Superficiaire : </t>
    </r>
    <r>
      <rPr>
        <sz val="9"/>
        <color rgb="FF786860"/>
        <rFont val="Trebuchet MS"/>
      </rPr>
      <t>C’est une taxe annuelle sur la superficie utilisée et versée par les titulaires de contrats pétroliers et d’autorisations y dérivant. (Art.91 du Code Pétrolier, Art.91 du Code Minier)</t>
    </r>
  </si>
  <si>
    <r>
      <t>Taxe ad valorem</t>
    </r>
    <r>
      <rPr>
        <sz val="9"/>
        <color rgb="FF786860"/>
        <rFont val="Trebuchet MS"/>
      </rPr>
      <t xml:space="preserve">  </t>
    </r>
    <r>
      <rPr>
        <b/>
        <sz val="9"/>
        <color rgb="FF786860"/>
        <rFont val="Trebuchet MS"/>
      </rPr>
      <t>(y compris les redevances sur production des eaux):</t>
    </r>
    <r>
      <rPr>
        <sz val="9"/>
        <color rgb="FF786860"/>
        <rFont val="Trebuchet MS"/>
      </rPr>
      <t xml:space="preserve"> Les substances minières extraites du sol ou du sous-sol national ainsi que les eaux de sources  à l’occasion des travaux d’exploitation ou de recherche sont soumises à une taxe proportionnelle à la valeur des produits extraits dite taxe ad valorem (Art. 92 du Code Minier).</t>
    </r>
  </si>
  <si>
    <r>
      <t>Taxe à l’extraction</t>
    </r>
    <r>
      <rPr>
        <sz val="9"/>
        <color rgb="FF786860"/>
        <rFont val="Trebuchet MS"/>
      </rPr>
      <t> : Cette taxe est prélevée à chaque extraction des substances de carrière en fonction des Volumes des matériaux extraits. (Art 92 du Code Minier)</t>
    </r>
  </si>
  <si>
    <r>
      <t>Taxe Spéciale sur les Revenus (TSR) :</t>
    </r>
    <r>
      <rPr>
        <sz val="9"/>
        <color rgb="FF786860"/>
        <rFont val="Trebuchet MS"/>
      </rPr>
      <t xml:space="preserve"> Taxe spéciale au taux global de 15 % sur les revenus servis aux personnes morales ou physiques domiciliées hors du Cameroun, par des entreprises ou établissements situés au Cameroun (Art.225 du CGI).</t>
    </r>
  </si>
  <si>
    <r>
      <t>Redressements fiscaux, amendes et pénalités :</t>
    </r>
    <r>
      <rPr>
        <sz val="9"/>
        <color rgb="FF786860"/>
        <rFont val="Trebuchet MS"/>
      </rPr>
      <t xml:space="preserve"> Il s’agit des montants versés par les sociétés extractives à la suite d’infractions à la législation fiscale en vigueur ou à des redressements fiscaux.</t>
    </r>
  </si>
  <si>
    <r>
      <t>Droits de douanes :</t>
    </r>
    <r>
      <rPr>
        <sz val="9"/>
        <color rgb="FF786860"/>
        <rFont val="Trebuchet MS"/>
      </rPr>
      <t xml:space="preserve"> Ce sont les droits dus sur les importations des équipements et biens autres que ceux pour les besoins d’exploitation ou de production des champs pétroliers. Ces droits doivent inclure toutes les taxes y compris la TVA douanières  (Art. 104 à 109 du Code Pétrolier et Art. 99 du Code Minier).</t>
    </r>
  </si>
  <si>
    <r>
      <t xml:space="preserve">Droits de sortie à l’exportation : </t>
    </r>
    <r>
      <rPr>
        <sz val="9"/>
        <color rgb="FF786860"/>
        <rFont val="Trebuchet MS"/>
      </rPr>
      <t>Les produits bruts d’origine animale, végétale ou minière sont soumis au paiement des droits de sortie à l’exportation au taux 2% à l’exception des produits de rentes ci-après : le coton, le caoutchouc, l’huile de palme, la banane, le haricot et l’ananas (La Loi N°2017-018 du 14 Décembre 2016 portant Loi de Finances de la République du Cameroun pour l’exercice 2017)</t>
    </r>
  </si>
  <si>
    <r>
      <t>Redressements douaniers, amendes et pénalités :</t>
    </r>
    <r>
      <rPr>
        <sz val="9"/>
        <color rgb="FF786860"/>
        <rFont val="Trebuchet MS"/>
      </rPr>
      <t xml:space="preserve"> Il s’agit des montants versés par les sociétés extractives à la suite d’infractions à la législation douanières en vigueur ou à des redressements douaniers.</t>
    </r>
  </si>
  <si>
    <r>
      <t>Autres Pénalités de non-exécution des programmes d'exploration/production :</t>
    </r>
    <r>
      <rPr>
        <sz val="9"/>
        <color rgb="FF786860"/>
        <rFont val="Trebuchet MS"/>
      </rPr>
      <t xml:space="preserve"> Il s’agit des montants versés par les sociétés extractives à la suite d’infractions aux clauses contractuelles dans les contrats pétroliers.</t>
    </r>
  </si>
  <si>
    <r>
      <t xml:space="preserve">Droit de passage du Pipeline : </t>
    </r>
    <r>
      <rPr>
        <sz val="9"/>
        <color rgb="FF786860"/>
        <rFont val="Trebuchet MS"/>
      </rPr>
      <t>Il s’agit des droits revenant à l’Etat au titre du passage du brut dans le pipeline Tchad-Cameroun et ce en vertu du  contrat portant sur les droits de transit de l’oléoduc tchadien. (Art.3 du décret 2000/465 du 30/06/2000)</t>
    </r>
  </si>
  <si>
    <r>
      <t>Dividendes versés à l’Etat</t>
    </r>
    <r>
      <rPr>
        <sz val="9"/>
        <color rgb="FF786860"/>
        <rFont val="Trebuchet MS"/>
      </rPr>
      <t> :</t>
    </r>
    <r>
      <rPr>
        <b/>
        <sz val="9"/>
        <color rgb="FF786860"/>
        <rFont val="Trebuchet MS"/>
      </rPr>
      <t xml:space="preserve"> </t>
    </r>
    <r>
      <rPr>
        <sz val="9"/>
        <color rgb="FF786860"/>
        <rFont val="Trebuchet MS"/>
      </rPr>
      <t>Il s’agit des dividendes versés par les sociétés extractives directement à l’Etat du Cameroun en tant qu’actionnaire des dites société.</t>
    </r>
  </si>
  <si>
    <r>
      <t>Contribution FNE :</t>
    </r>
    <r>
      <rPr>
        <sz val="9"/>
        <color rgb="FF786860"/>
        <rFont val="Trebuchet MS"/>
      </rPr>
      <t xml:space="preserve"> il s’agit de la contribution instituée par la Loi N°90/050 du 19 décembre 1990 modifiant la loi N°77/10 du 13 Juillet 1977 portant institution d’une contribution au Crédit Foncier et fixant la part de cette contribution destinée au Fonds National de l’Emploi.</t>
    </r>
  </si>
  <si>
    <r>
      <t>Contribution CFC (part patronale) :</t>
    </r>
    <r>
      <rPr>
        <sz val="9"/>
        <color rgb="FF786860"/>
        <rFont val="Trebuchet MS"/>
      </rPr>
      <t xml:space="preserve"> il s’agit de la contribution </t>
    </r>
    <r>
      <rPr>
        <b/>
        <sz val="9"/>
        <color rgb="FF786860"/>
        <rFont val="Trebuchet MS"/>
      </rPr>
      <t xml:space="preserve">patronale </t>
    </r>
    <r>
      <rPr>
        <sz val="9"/>
        <color rgb="FF786860"/>
        <rFont val="Trebuchet MS"/>
      </rPr>
      <t>instituée par la Loi N°90/050 du 19 décembre 1990 modifiant la loi N°77/10 du 13 Juillet 1977 portant institution d’une contribution au Crédit Foncier et fixant la part de cette contribution destinée au Fonds National de l’Emploi.</t>
    </r>
  </si>
  <si>
    <r>
      <t xml:space="preserve">Bonus progressif : </t>
    </r>
    <r>
      <rPr>
        <sz val="9"/>
        <color rgb="FF786860"/>
        <rFont val="Trebuchet MS"/>
      </rPr>
      <t xml:space="preserve">Toutes les transactions sur les titres miniers sont sujettes au paiement d’un bonus progressif fixé par décret du premier ministre sur proposition du ministre chargé des mines et de la géologie  Art 22 de la loi 2010/011 du 29 juillet 2010 portant amendement du Code minier), modifié par l’article 27 du décret du 4 juillet 2014. </t>
    </r>
  </si>
  <si>
    <r>
      <t xml:space="preserve">Impôt sur le Revenu des Capitaux mobiliers (IRCM) : </t>
    </r>
    <r>
      <rPr>
        <sz val="9"/>
        <color rgb="FF786860"/>
        <rFont val="Trebuchet MS"/>
      </rPr>
      <t>Cet impôt concerne les revenus d'actions et assimilés ainsi que les revenus occultes. il se substitut alors à l'IRPP ou à l'IS et est retenu à la source. Son taux est de 16,5% (chapitre 2 de la loi de finances 2002/014 du 20 décembre 2002)</t>
    </r>
  </si>
  <si>
    <r>
      <t xml:space="preserve">Frais d’inspection et de contrôle: </t>
    </r>
    <r>
      <rPr>
        <sz val="9"/>
        <color rgb="FF786860"/>
        <rFont val="Trebuchet MS"/>
      </rPr>
      <t>Il s’agit des frais payés par les entreprises qui présentent ou peuvent présenter soit des dangers pour la santé, la salubrité publique, l’agriculture, la nature et l’environnement en général, soit des inconvénients pour la commodité du voisinage. La liquidation de ces frais est effectuée sur la base de l’occupation superficiaire des établissements concernés selon un barème fixé par la loi. (Art 22 de la loi 98/015 du 14/07/98)</t>
    </r>
    <r>
      <rPr>
        <b/>
        <sz val="9"/>
        <color rgb="FF786860"/>
        <rFont val="Trebuchet MS"/>
      </rPr>
      <t xml:space="preserve"> </t>
    </r>
  </si>
  <si>
    <r>
      <t xml:space="preserve">Cotisations à la charge de l’employeur : </t>
    </r>
    <r>
      <rPr>
        <sz val="9"/>
        <color rgb="FF786860"/>
        <rFont val="Trebuchet MS"/>
      </rPr>
      <t>Il s’agit des différentes cotisations sociales versées par l’employeur à la CNPS, ces cotisations sont payées sur les salaires plafonnés à 300.000 francs FCFA (depuis le 1er janvier 2002) sauf pour les accidents du travail pour lesquels les cotisations sont versées sur la totalité du salaire.</t>
    </r>
  </si>
  <si>
    <t>cnps</t>
  </si>
  <si>
    <r>
      <t xml:space="preserve">Dividendes payés à la SNI: </t>
    </r>
    <r>
      <rPr>
        <sz val="9"/>
        <color rgb="FF786860"/>
        <rFont val="Trebuchet MS"/>
      </rPr>
      <t>Il s’agit des dividendes versés par les sociétés extractives à la SNI en tant qu’actionnaire desdites sociétés.</t>
    </r>
  </si>
  <si>
    <r>
      <t>Autres flux de paiement significatif : (Impôts fonciers, Taxes communales, FEICOM, Redevance audiovisuelle, Taxes communales, primes d’émissions, frais d’inspection administrative etc.</t>
    </r>
    <r>
      <rPr>
        <sz val="9"/>
        <color rgb="FF786860"/>
        <rFont val="Trebuchet MS"/>
      </rPr>
      <t>) tout paiement dépassant 50 millions de FCFA.</t>
    </r>
  </si>
  <si>
    <r>
      <t xml:space="preserve">Paiements sociaux volontaires : </t>
    </r>
    <r>
      <rPr>
        <sz val="9"/>
        <color rgb="FF786860"/>
        <rFont val="Trebuchet MS"/>
      </rPr>
      <t>Ces flux concernent l’ensemble des contributions volontaires faites par les sociétés extractives dans le cadre du développement local.</t>
    </r>
    <r>
      <rPr>
        <b/>
        <sz val="9"/>
        <color rgb="FF786860"/>
        <rFont val="Trebuchet MS"/>
      </rPr>
      <t xml:space="preserve">
</t>
    </r>
    <r>
      <rPr>
        <sz val="9"/>
        <color rgb="FF786860"/>
        <rFont val="Trebuchet MS"/>
      </rPr>
      <t>Sont notamment concernées par cette rubrique : les versements effectués par les sociétés extractives pour le financement de projets d’infrastructures sanitaires, scolaires, routiers, maraîchages et celles d’appui aux actions des communautés locales.</t>
    </r>
  </si>
  <si>
    <r>
      <t xml:space="preserve">Paiements sociaux obligatoires : </t>
    </r>
    <r>
      <rPr>
        <sz val="9"/>
        <color rgb="FF786860"/>
        <rFont val="Trebuchet MS"/>
      </rPr>
      <t xml:space="preserve">Ces flux concernent l’ensemble des contributions </t>
    </r>
    <r>
      <rPr>
        <b/>
        <sz val="9"/>
        <color rgb="FF786860"/>
        <rFont val="Trebuchet MS"/>
      </rPr>
      <t>obligatoires</t>
    </r>
    <r>
      <rPr>
        <sz val="9"/>
        <color rgb="FF786860"/>
        <rFont val="Trebuchet MS"/>
      </rPr>
      <t xml:space="preserve"> faites par les sociétés extractives dans le cadre du développement local en vertu des conventions conclus. </t>
    </r>
    <r>
      <rPr>
        <b/>
        <sz val="9"/>
        <color rgb="FF786860"/>
        <rFont val="Trebuchet MS"/>
      </rPr>
      <t xml:space="preserve">
</t>
    </r>
    <r>
      <rPr>
        <sz val="9"/>
        <color rgb="FF786860"/>
        <rFont val="Trebuchet MS"/>
      </rPr>
      <t>Sont notamment concernées par cette rubrique : les versements effectués par les sociétés extractives pour le financement de projets d’infrastructures sanitaires, scolaires, routiers, maraîchages et celles d’appui aux actions des communautés locales, les compensations autres que celles accordées en contre partie d’un dédommagement directe des individus.</t>
    </r>
  </si>
  <si>
    <t>NB : Pour les sociétés dont l'activité principale est les travaux publiques ou les cimenteries,</t>
  </si>
  <si>
    <t>Je soussigné pour et au nom de l'entité déclarante que les informations / données contenues dans la déclaration ci-attachée sont correctes et fiables. Je confirme particulièrement que:</t>
  </si>
  <si>
    <t>We attach the detail of amounts paid/received (See others sheets)</t>
  </si>
  <si>
    <t>Secteur des eaux</t>
  </si>
  <si>
    <r>
      <t>Parts d’huile SNH-Etat :</t>
    </r>
    <r>
      <rPr>
        <sz val="9"/>
        <color rgb="FF786860"/>
        <rFont val="Trebuchet MS"/>
      </rPr>
      <t xml:space="preserve"> Les parts SNH-Etat constituent la part de production d’hydrocarbures affectée à la rémunération de l’Etat.
Les % des parts revenants à la SNH-Etat sont définis au sein des Contrats d’association/concession (Art.14 du Code Pétrolier).</t>
    </r>
  </si>
  <si>
    <r>
      <t>Parts d’huile SNH-Associé :</t>
    </r>
    <r>
      <rPr>
        <sz val="9"/>
        <color rgb="FF786860"/>
        <rFont val="Trebuchet MS"/>
      </rPr>
      <t xml:space="preserve"> La SNH-Fonctionnement peut détenir directement des intérêts dans les champs pétroliers. Les Parts SNH-Associé constituent la rémunération de la SNH-Fonctionnement dans le cadre de l’association.</t>
    </r>
    <r>
      <rPr>
        <sz val="8"/>
        <color rgb="FF786860"/>
        <rFont val="Trebuchet MS"/>
      </rPr>
      <t xml:space="preserve">
Parts d'huile SNH-Etat commercialisées par la SNH : Il s’agit de la quantité des parts d’huile de l’Etat prélevées commercialisées et encaissées par la SNH.</t>
    </r>
  </si>
  <si>
    <r>
      <t>Transferts directs au Trésor Public par la SNH :</t>
    </r>
    <r>
      <rPr>
        <sz val="9"/>
        <color rgb="FF786860"/>
        <rFont val="Trebuchet MS"/>
      </rPr>
      <t xml:space="preserve"> Il s’agit des transferts effectués </t>
    </r>
    <r>
      <rPr>
        <b/>
        <sz val="9"/>
        <color rgb="FF786860"/>
        <rFont val="Trebuchet MS"/>
      </rPr>
      <t>directement</t>
    </r>
    <r>
      <rPr>
        <sz val="9"/>
        <color rgb="FF786860"/>
        <rFont val="Trebuchet MS"/>
      </rPr>
      <t xml:space="preserve"> au Trésor Public au titre :*
-    de la contrevaleur de la commercialisation des parts de l’Etat; 
</t>
    </r>
    <r>
      <rPr>
        <sz val="8"/>
        <color rgb="FF786860"/>
        <rFont val="Trebuchet MS"/>
      </rPr>
      <t xml:space="preserve">-     du reversement des droits, redevances et autres flux perçus par la SNH dans le cadre de son mandat. </t>
    </r>
  </si>
  <si>
    <r>
      <t>Transferts indirects au Trésor Public (Interventions directes SNH) :</t>
    </r>
    <r>
      <rPr>
        <sz val="9"/>
        <color rgb="FF786860"/>
        <rFont val="Trebuchet MS"/>
      </rPr>
      <t xml:space="preserve"> Il s’agit des transferts effectués </t>
    </r>
    <r>
      <rPr>
        <b/>
        <sz val="9"/>
        <color rgb="FF786860"/>
        <rFont val="Trebuchet MS"/>
      </rPr>
      <t>indirectement</t>
    </r>
    <r>
      <rPr>
        <sz val="9"/>
        <color rgb="FF786860"/>
        <rFont val="Trebuchet MS"/>
      </rPr>
      <t xml:space="preserve"> au Trésor Public au titre :</t>
    </r>
    <r>
      <rPr>
        <b/>
        <sz val="9"/>
        <color rgb="FF786860"/>
        <rFont val="Trebuchet MS"/>
      </rPr>
      <t xml:space="preserve">
-     de la contrevaleur de la commercialisation des parts de l’Etat ;
-     du reversement des droits, redevances et autres flux perçus par la SNH dans le cadre de son mandat. 
Ces transferts sont effectués par la SNH à la demande de Trésor Public pour la couverture des dépenses de l’Etat.</t>
    </r>
  </si>
  <si>
    <t xml:space="preserve">En numéraire / Barils </t>
  </si>
  <si>
    <r>
      <rPr>
        <b/>
        <sz val="8"/>
        <color rgb="FF786860"/>
        <rFont val="Trebuchet MS"/>
      </rPr>
      <t>Dépenses quasi fiscales :</t>
    </r>
    <r>
      <rPr>
        <sz val="8"/>
        <color rgb="FF786860"/>
        <rFont val="Trebuchet MS"/>
      </rPr>
      <t xml:space="preserve"> Ces dépenses incluent les accords par le biais desquels les entreprises d'Etat entreprennent des dépenses sociales, telles que les paiements pour des services sociaux, pour des infrastructures publiques, pour des subventions sur les combustibles ou le service de la dette nationale, etc..</t>
    </r>
  </si>
  <si>
    <t xml:space="preserve"> seuls les flux de paiements spécifiques à l’extraction doivent être reportés (flux 25, 26,27,28, 38, 40 et 42).</t>
  </si>
  <si>
    <t>Line Tchankoue</t>
  </si>
  <si>
    <t>line.tchankoue@cm.addaxpetroleum.com</t>
  </si>
  <si>
    <t>ADDAX PETROLEUM CAMEROON COMPANY S.A</t>
  </si>
  <si>
    <t>1974 au DELAWARE (USA)</t>
  </si>
  <si>
    <t>XAF10,000,000</t>
  </si>
  <si>
    <t>M047400005669H</t>
  </si>
  <si>
    <t>Youpwe, Sea Port Area BP. 2273 Douala, Cameroon</t>
  </si>
  <si>
    <t>PricewaterhouseCoopers Sarl</t>
  </si>
  <si>
    <t>Roger Aime Beaumont</t>
  </si>
  <si>
    <t>President General Manager</t>
  </si>
  <si>
    <t>Lawrence Abunaw</t>
  </si>
  <si>
    <t>PwC | Partner - Assurance &amp; Advisory</t>
  </si>
  <si>
    <t>None</t>
  </si>
  <si>
    <t>Adresse: Immeuble PwC | Rue  Christian Tobie Kouoh - Bonanjo. BP 5689 - Douala - Cameroun</t>
  </si>
  <si>
    <t>Lokele Crude Oil</t>
  </si>
  <si>
    <t xml:space="preserve">Mokoko Abana </t>
  </si>
  <si>
    <t>BBL</t>
  </si>
  <si>
    <t>Mokoko West</t>
  </si>
  <si>
    <t>Mokoko Abana &amp; West</t>
  </si>
  <si>
    <t>Kole Crude Oil</t>
  </si>
  <si>
    <t>Redevance Minière Proportionelle</t>
  </si>
  <si>
    <t xml:space="preserve"> </t>
  </si>
  <si>
    <t>SNH-Etat</t>
  </si>
  <si>
    <t>Redevance Minière Négative ( à mettre en signe - )</t>
  </si>
  <si>
    <t>DGE</t>
  </si>
  <si>
    <t>Status</t>
  </si>
  <si>
    <t>BAVO ASOMA</t>
  </si>
  <si>
    <t>BOA BAKASSI</t>
  </si>
  <si>
    <t>EKUNDU MARINE</t>
  </si>
  <si>
    <t>KITA EDEM</t>
  </si>
  <si>
    <t>KOLE MARINE</t>
  </si>
  <si>
    <t>LIPENJA ERONG</t>
  </si>
  <si>
    <t>MOKOKO ABANA</t>
  </si>
  <si>
    <t>MONDONI</t>
  </si>
  <si>
    <t>Non applicable à APCC</t>
  </si>
  <si>
    <t>Lokele &amp; Kole Crude Oil</t>
  </si>
  <si>
    <t>Valorisation des Exportations</t>
  </si>
  <si>
    <t>Prix Final USD</t>
  </si>
  <si>
    <t xml:space="preserve">Prix Moyen </t>
  </si>
  <si>
    <t>Bank Transfer</t>
  </si>
  <si>
    <t>Month</t>
  </si>
  <si>
    <t>Brent</t>
  </si>
  <si>
    <t>Differential Kole</t>
  </si>
  <si>
    <t>Differential Lokele</t>
  </si>
  <si>
    <t>Mokoko Abana</t>
  </si>
  <si>
    <t>South Asoma</t>
  </si>
  <si>
    <t>Mondoni</t>
  </si>
  <si>
    <t>Lipenja Erong</t>
  </si>
  <si>
    <t>China</t>
  </si>
  <si>
    <t>Bank transfer</t>
  </si>
  <si>
    <t>GSP (Lokele)</t>
  </si>
  <si>
    <t>Les montants déclarés ne contiennent pas des sommes payées/reçues avant le 1 janvier 2019 ou après le 31 décembre 2019;</t>
  </si>
  <si>
    <t>FORMULAIRE DE DECLARATION (Paiements / Recettes)
Période couverte : 1er janvier au 31 décembre 2019</t>
  </si>
  <si>
    <t>Production - Mokoko Abana</t>
  </si>
  <si>
    <t>Production - Mokoko West</t>
  </si>
  <si>
    <t>Part d'huile SNH - Etat</t>
  </si>
  <si>
    <t>Italy</t>
  </si>
  <si>
    <t>Unipec UK Company Limited</t>
  </si>
  <si>
    <r>
      <t xml:space="preserve">N° liquidation </t>
    </r>
    <r>
      <rPr>
        <b/>
        <sz val="12"/>
        <color rgb="FFFF0000"/>
        <rFont val="Trebuchet MS"/>
      </rPr>
      <t>(*)</t>
    </r>
  </si>
  <si>
    <t>September</t>
  </si>
  <si>
    <t>November</t>
  </si>
  <si>
    <t>December</t>
  </si>
  <si>
    <t>Summary</t>
  </si>
  <si>
    <t>Sheet N°</t>
  </si>
  <si>
    <t>Reporting template sheets</t>
  </si>
  <si>
    <t>Extractive companies</t>
  </si>
  <si>
    <t>Government entities</t>
  </si>
  <si>
    <t>Data Sheet</t>
  </si>
  <si>
    <r>
      <t xml:space="preserve">   n/a</t>
    </r>
    <r>
      <rPr>
        <sz val="10"/>
        <color rgb="FF00B050"/>
        <rFont val="Trebuchet MS"/>
      </rPr>
      <t> </t>
    </r>
  </si>
  <si>
    <t>Reporting template - Summary</t>
  </si>
  <si>
    <t xml:space="preserve">Payments details </t>
  </si>
  <si>
    <t>Exports / Local sales</t>
  </si>
  <si>
    <t>DGD (Exports)</t>
  </si>
  <si>
    <t>Oil Transport</t>
  </si>
  <si>
    <t>Company Identification</t>
  </si>
  <si>
    <t>Beneficial Ownership</t>
  </si>
  <si>
    <t>Valid Permits</t>
  </si>
  <si>
    <r>
      <t xml:space="preserve">    n/a </t>
    </r>
    <r>
      <rPr>
        <sz val="10"/>
        <color rgb="FF00B050"/>
        <rFont val="Trebuchet MS"/>
      </rPr>
      <t> </t>
    </r>
  </si>
  <si>
    <t>Employment</t>
  </si>
  <si>
    <t>Public Participation</t>
  </si>
  <si>
    <t>MINFI /SNI</t>
  </si>
  <si>
    <t>Voluntary Social Payments</t>
  </si>
  <si>
    <t>Mandatory Social Payments</t>
  </si>
  <si>
    <t>Quasi fiscal expenditures</t>
  </si>
  <si>
    <t>Infranational Transferts</t>
  </si>
  <si>
    <t>Transactions/Infrastructure provisions and barter arrangements</t>
  </si>
  <si>
    <t>DGTCFM/MINMIDT</t>
  </si>
  <si>
    <t>Loans /Loan guarantee</t>
  </si>
  <si>
    <t>Profit Oil and State share</t>
  </si>
  <si>
    <t xml:space="preserve">Reporting on Oil 'First Trades' </t>
  </si>
  <si>
    <t>Semi-mechanised artisanal Exploitation of Gold</t>
  </si>
  <si>
    <t>Licenses award/Renwal/Transfer</t>
  </si>
  <si>
    <t>Extractive companies list</t>
  </si>
  <si>
    <t>Payments Flow definition</t>
  </si>
  <si>
    <t>Data sheet</t>
  </si>
  <si>
    <t xml:space="preserve">This Template should be completed by extractive companies </t>
  </si>
  <si>
    <t>Prepared by (focal point)</t>
  </si>
  <si>
    <t>Mame &amp; Surname</t>
  </si>
  <si>
    <t>Position in the company</t>
  </si>
  <si>
    <t>Email Address</t>
  </si>
  <si>
    <t>Phone number</t>
  </si>
  <si>
    <t>Name of the Entity</t>
  </si>
  <si>
    <t>Date and location of establishment</t>
  </si>
  <si>
    <t>Capital social amount (in FCFA)</t>
  </si>
  <si>
    <t>Unique Identification Number (UIN)</t>
  </si>
  <si>
    <t>Contact address (registered office for legal entities)</t>
  </si>
  <si>
    <t>Please state if the company is listed, or 100% subsidiary of a listed traded company?   □ Yes. □ No</t>
  </si>
  <si>
    <t>Kind of core business</t>
  </si>
  <si>
    <t>Kind of secondary activities</t>
  </si>
  <si>
    <t>Provide the list subcontractors in mining / oil activity</t>
  </si>
  <si>
    <t>Add line if necessary</t>
  </si>
  <si>
    <t>Name of financial  statements Auditor</t>
  </si>
  <si>
    <t>The soft copy of the audited financial statements should be submitted along with the reporting templates. If the audit report is publicly available, it is sufficient to include  the link</t>
  </si>
  <si>
    <t>Management sign-off</t>
  </si>
  <si>
    <t xml:space="preserve">I, undersigned, for and on behalf of the reporting entity confirm that all information provided in the above declaration is accurate and reliable. </t>
  </si>
  <si>
    <t xml:space="preserve">Name of the legal representative </t>
  </si>
  <si>
    <t>Signature and Stamp</t>
  </si>
  <si>
    <t>Qu Bin</t>
  </si>
  <si>
    <t>President &amp; General Manager</t>
  </si>
  <si>
    <t>YES</t>
  </si>
  <si>
    <t xml:space="preserve">Head of Business Finance </t>
  </si>
  <si>
    <t>This Template should be completed by all reporting entities</t>
  </si>
  <si>
    <t>Type of tax/payment flow</t>
  </si>
  <si>
    <t>Comments</t>
  </si>
  <si>
    <t>Tax Penalties</t>
  </si>
  <si>
    <t>CFC Contribution ( Employer's contribution)</t>
  </si>
  <si>
    <t>Tax on Income from Movable Capital (IRCM)</t>
  </si>
  <si>
    <t xml:space="preserve">Employers' social security contributions. </t>
  </si>
  <si>
    <t>Communes / MINMIDT / DGI / DGTCFM</t>
  </si>
  <si>
    <t>Communes / FEICOM / DGTCFM</t>
  </si>
  <si>
    <t>Name</t>
  </si>
  <si>
    <t>(*) Required only for Customs payments</t>
  </si>
  <si>
    <t>(**) Payments liquidated and paid by project must be detailed by permit / block individually (see Nomenclature). If the entity holds only one permit / block, all payments should be allocated to that block / permit.</t>
  </si>
  <si>
    <t>JANUARY</t>
  </si>
  <si>
    <t>FEBRUARY</t>
  </si>
  <si>
    <t>MARCH</t>
  </si>
  <si>
    <t>APRIL</t>
  </si>
  <si>
    <t>MAY</t>
  </si>
  <si>
    <t>JUNE</t>
  </si>
  <si>
    <t>JULY</t>
  </si>
  <si>
    <t>AUGUST</t>
  </si>
  <si>
    <t>SEPTEMBER</t>
  </si>
  <si>
    <t>OCTOBER</t>
  </si>
  <si>
    <t>NOVEMBER</t>
  </si>
  <si>
    <t>DECEMBER</t>
  </si>
  <si>
    <t>Quantity</t>
  </si>
  <si>
    <t xml:space="preserve">Nature/quality of Product/ Substance </t>
  </si>
  <si>
    <t>Date/month of production</t>
  </si>
  <si>
    <t>Amount (FCFA)</t>
  </si>
  <si>
    <t>Amount (USD)</t>
  </si>
  <si>
    <t>This Template should be completed by extractive companies, SNH and MINMIDT</t>
  </si>
  <si>
    <t>Date/month of expedition</t>
  </si>
  <si>
    <t>Block / Permit</t>
  </si>
  <si>
    <t>Quantity/volume</t>
  </si>
  <si>
    <t>Quality</t>
  </si>
  <si>
    <t>Unit
 [BBL]</t>
  </si>
  <si>
    <t>Unit Price (USD)</t>
  </si>
  <si>
    <t>Total Value
 (en USD)</t>
  </si>
  <si>
    <t>Total Value
(en FCFA)</t>
  </si>
  <si>
    <t>Beneficiary Entity</t>
  </si>
  <si>
    <t>Beneficiary Country</t>
  </si>
  <si>
    <t>Exports and local sales</t>
  </si>
  <si>
    <t>This Template should be completed by extractive companies, SNH and DGD</t>
  </si>
  <si>
    <t>Payment details</t>
  </si>
  <si>
    <t>Payment date</t>
  </si>
  <si>
    <t>Amount FCFA</t>
  </si>
  <si>
    <t>receipt N°</t>
  </si>
  <si>
    <r>
      <t>Liquidation N°</t>
    </r>
    <r>
      <rPr>
        <b/>
        <sz val="10"/>
        <color rgb="FFFF0000"/>
        <rFont val="Trebuchet MS"/>
      </rPr>
      <t>(*)</t>
    </r>
  </si>
  <si>
    <t xml:space="preserve">Paid to / Received from </t>
  </si>
  <si>
    <r>
      <t xml:space="preserve">Block / Permit
</t>
    </r>
    <r>
      <rPr>
        <b/>
        <sz val="10"/>
        <color rgb="FFFF0000"/>
        <rFont val="Trebuchet MS"/>
      </rPr>
      <t>(**)</t>
    </r>
  </si>
  <si>
    <t>Amount USD</t>
  </si>
  <si>
    <t>Rental  Surface</t>
  </si>
  <si>
    <t>Corporate Tax</t>
  </si>
  <si>
    <t>Dissoni Nord</t>
  </si>
  <si>
    <t>WHT Contributions</t>
  </si>
  <si>
    <t xml:space="preserve">January </t>
  </si>
  <si>
    <t xml:space="preserve">February   </t>
  </si>
  <si>
    <t xml:space="preserve">March </t>
  </si>
  <si>
    <t>April</t>
  </si>
  <si>
    <t xml:space="preserve">May </t>
  </si>
  <si>
    <t xml:space="preserve">June </t>
  </si>
  <si>
    <t xml:space="preserve">July   </t>
  </si>
  <si>
    <t xml:space="preserve">August </t>
  </si>
  <si>
    <t xml:space="preserve">October  </t>
  </si>
  <si>
    <t>Dividends</t>
  </si>
  <si>
    <t>Beneficial ownership declaration</t>
  </si>
  <si>
    <t xml:space="preserve">In accordance with the EITI Standard, Requirement 2.i5.f.i, “a beneficial owner in respect of a company means the natural person(s) who directly or indirectly ultimately owns or controls the corporate entity”. Further to Requirement 2.5.f.ii and in accordance with the decision of the MSG,  a beneficial owner is defined as: </t>
  </si>
  <si>
    <t>Entry</t>
  </si>
  <si>
    <t>Identity of the Beneficial Owner</t>
  </si>
  <si>
    <t>Full name as it appears on national identify card</t>
  </si>
  <si>
    <t>&lt;text&gt;</t>
  </si>
  <si>
    <t>Politically exposed  person (PEP)</t>
  </si>
  <si>
    <t>&lt;choose option&gt;</t>
  </si>
  <si>
    <t>Reason for PEP designation</t>
  </si>
  <si>
    <t>Applicable from</t>
  </si>
  <si>
    <t>&lt;YYYY-MM-DD&gt;</t>
  </si>
  <si>
    <t>Applicable to</t>
  </si>
  <si>
    <t>Date of Birth</t>
  </si>
  <si>
    <t>National identity number</t>
  </si>
  <si>
    <t>&lt;number&gt;</t>
  </si>
  <si>
    <t>Nationality</t>
  </si>
  <si>
    <t>Country of residence</t>
  </si>
  <si>
    <t>Residential address</t>
  </si>
  <si>
    <t>Service address</t>
  </si>
  <si>
    <t>Other means of contact</t>
  </si>
  <si>
    <t>Information about how ownership is held or control over the company is exercised</t>
  </si>
  <si>
    <t>By direct shares</t>
  </si>
  <si>
    <t>Number of shares</t>
  </si>
  <si>
    <t>% of shares</t>
  </si>
  <si>
    <t>By direct voting rights</t>
  </si>
  <si>
    <t>Number of votes</t>
  </si>
  <si>
    <t>% of voting rights</t>
  </si>
  <si>
    <t>By indirect shares</t>
  </si>
  <si>
    <t>Number of indirect shares</t>
  </si>
  <si>
    <t>% of indirect shares</t>
  </si>
  <si>
    <t>Legal name of intermediate company 1</t>
  </si>
  <si>
    <t>Unique identification number</t>
  </si>
  <si>
    <t>By indirect voting rights</t>
  </si>
  <si>
    <t>Number of indirect votes</t>
  </si>
  <si>
    <t>% of indirect voting rights</t>
  </si>
  <si>
    <t>By other means</t>
  </si>
  <si>
    <t xml:space="preserve">Explanation of how ownership is exercised </t>
  </si>
  <si>
    <t>Date when beneficial interest was aquired</t>
  </si>
  <si>
    <t>It is required that fields marked in orange are completed by the company</t>
  </si>
  <si>
    <t>It is optional that fields marked in green are completed by the company.</t>
  </si>
  <si>
    <r>
      <t xml:space="preserve">The natural person(s) who directly or indirectly ultimately owns or controls the corporate entity, has a sufficient percentage of shares or voting rights in that entity including through bearer shares. A percentage of 5% or more of the shares or voting rights is proof of ownership or control. 
</t>
    </r>
    <r>
      <rPr>
        <b/>
        <sz val="11"/>
        <rFont val="Trebuchet MS"/>
      </rPr>
      <t xml:space="preserve">
&lt;Politically exposed  person (PEP)&gt; :  </t>
    </r>
    <r>
      <rPr>
        <sz val="11"/>
        <rFont val="Trebuchet MS"/>
      </rPr>
      <t xml:space="preserve"> "foreign Person(s) (foreign nationalty) who has or had an important public functions in a foreign country, for example, President of State or government, members of parliament and high politicians, high officials in government, high magistrates and high-ranking military, public leaders and senior political party"
&lt;Politically exposed  person (PEP)&gt;  "Cameroonian natural person(s) (Cameroonian nationality) who has or had an important public functions in the country, for example, President of state or government, members of parliament and high politicians, senior officials in government, magistrates and high-ranking military, public enterprise leaders and senior political party leaders. "
NB : The companies </t>
    </r>
    <r>
      <rPr>
        <b/>
        <sz val="11"/>
        <rFont val="Trebuchet MS"/>
      </rPr>
      <t>entirely owned</t>
    </r>
    <r>
      <rPr>
        <sz val="11"/>
        <rFont val="Trebuchet MS"/>
      </rPr>
      <t xml:space="preserve"> by the State, including wholly-owned subsidiaries, are not required to disclose information about their beneficial ownership. Therefore, these companies, including wholly owned subsidiaries, are not required to complete this form.</t>
    </r>
  </si>
  <si>
    <r>
      <t>Legal name of intermediate company 2        (</t>
    </r>
    <r>
      <rPr>
        <i/>
        <sz val="10"/>
        <color rgb="FF000000"/>
        <rFont val="Trebuchet MS"/>
      </rPr>
      <t>Add rows as necessary)</t>
    </r>
  </si>
  <si>
    <r>
      <t xml:space="preserve">Unique identification number       </t>
    </r>
    <r>
      <rPr>
        <i/>
        <sz val="10"/>
        <color rgb="FF000000"/>
        <rFont val="Trebuchet MS"/>
      </rPr>
      <t>(Add rows as necessary)</t>
    </r>
  </si>
  <si>
    <t>Contrats pétroleriers</t>
  </si>
  <si>
    <t xml:space="preserve">Titres miniers </t>
  </si>
  <si>
    <t>Zone contractuelle (km2)</t>
  </si>
  <si>
    <t xml:space="preserve">Substances </t>
  </si>
  <si>
    <t>Parties contractuelles</t>
  </si>
  <si>
    <t>Participations</t>
  </si>
  <si>
    <t>Recherche et Exploration</t>
  </si>
  <si>
    <t>Exploitation</t>
  </si>
  <si>
    <t>BLOC</t>
  </si>
  <si>
    <t>Nom du bloc</t>
  </si>
  <si>
    <t>Accords pétroliers  (CPP, Convention d'Etablissement)</t>
  </si>
  <si>
    <t>Mod+C3:V18e d'octroi (gré à gré/appel public à la concurrence, autres)</t>
  </si>
  <si>
    <t xml:space="preserve">Date de la demande </t>
  </si>
  <si>
    <t>Date de signature du contrat</t>
  </si>
  <si>
    <t>Date de fin de validité</t>
  </si>
  <si>
    <t xml:space="preserve">Statut </t>
  </si>
  <si>
    <t>Date de la demande</t>
  </si>
  <si>
    <t>REF Arrêté/Decrêt d'octroi</t>
  </si>
  <si>
    <t xml:space="preserve">Date de signature du titre minier </t>
  </si>
  <si>
    <t xml:space="preserve">Date dernier renouvellement </t>
  </si>
  <si>
    <t>Fin de validité exploitation</t>
  </si>
  <si>
    <t>A l'origine</t>
  </si>
  <si>
    <t>Apres retraits</t>
  </si>
  <si>
    <t>Consortium</t>
  </si>
  <si>
    <t>Statut</t>
  </si>
  <si>
    <t>PAYING INTERESTS (%)</t>
  </si>
  <si>
    <t>WORKING INTEREST (%)</t>
  </si>
  <si>
    <t>CPP</t>
  </si>
  <si>
    <t>Actif</t>
  </si>
  <si>
    <t>HC liquides et Gazeux</t>
  </si>
  <si>
    <t>Opérateur</t>
  </si>
  <si>
    <t>Partenaire</t>
  </si>
  <si>
    <t>C-11</t>
  </si>
  <si>
    <t>CC</t>
  </si>
  <si>
    <t>Concession</t>
  </si>
  <si>
    <t>76/366 du 25/08/1976</t>
  </si>
  <si>
    <t>HC liquides</t>
  </si>
  <si>
    <t>SNH (Etat)</t>
  </si>
  <si>
    <t>Perenco RDR</t>
  </si>
  <si>
    <t>ADDAX PCC</t>
  </si>
  <si>
    <t>C-12</t>
  </si>
  <si>
    <t>77/325 du 18/08/1977</t>
  </si>
  <si>
    <t xml:space="preserve">HC liquides </t>
  </si>
  <si>
    <t>C-15</t>
  </si>
  <si>
    <t>79/371 du 12/09/1979</t>
  </si>
  <si>
    <t>C-16</t>
  </si>
  <si>
    <t>80/421 du 13/10/1980</t>
  </si>
  <si>
    <t>C-17</t>
  </si>
  <si>
    <t>80/422 du 13/10/1980</t>
  </si>
  <si>
    <t>C-18</t>
  </si>
  <si>
    <t>SANDY GAS</t>
  </si>
  <si>
    <t>80/420 du 13/10/1980</t>
  </si>
  <si>
    <t>HC Gazeux</t>
  </si>
  <si>
    <t>C-23</t>
  </si>
  <si>
    <t>81/154 du 14/04/1981</t>
  </si>
  <si>
    <t>C-29</t>
  </si>
  <si>
    <t>88/163 du 03/02/1988</t>
  </si>
  <si>
    <t>C-30</t>
  </si>
  <si>
    <t>SOUTH ASOMA MARINE</t>
  </si>
  <si>
    <t>30/06/1995 et 06 &amp; 07/09/1995</t>
  </si>
  <si>
    <t>96/061 du 04/04/1996</t>
  </si>
  <si>
    <t>C-31</t>
  </si>
  <si>
    <t>EBOME MARINE</t>
  </si>
  <si>
    <t>96/114 du 30/05/1996</t>
  </si>
  <si>
    <t>C-32</t>
  </si>
  <si>
    <t>96/276 du 29/11/1996</t>
  </si>
  <si>
    <t>AEE</t>
  </si>
  <si>
    <t>AEE-36</t>
  </si>
  <si>
    <t>DISSONI NORD</t>
  </si>
  <si>
    <t>Gré à gré et Cession d'intérêts</t>
  </si>
  <si>
    <t>2008/359 du 06/11/2008</t>
  </si>
  <si>
    <t>This Template should be completed by extractive companies</t>
  </si>
  <si>
    <t>Gender</t>
  </si>
  <si>
    <t>Level</t>
  </si>
  <si>
    <t>Salary Cost in billions FCFA</t>
  </si>
  <si>
    <t>Cameroonian</t>
  </si>
  <si>
    <t>Men</t>
  </si>
  <si>
    <t>Permanent</t>
  </si>
  <si>
    <t>Senior executives</t>
  </si>
  <si>
    <t>Senior technicians and middle managers</t>
  </si>
  <si>
    <t>Technicians, supervisors and skilled workers</t>
  </si>
  <si>
    <t>Employees, workers, apprentices</t>
  </si>
  <si>
    <t>Contractual</t>
  </si>
  <si>
    <t>Women</t>
  </si>
  <si>
    <t xml:space="preserve"> Mandatory social payments</t>
  </si>
  <si>
    <t>Beneficiary Identity</t>
  </si>
  <si>
    <t xml:space="preserve">Beneficiary Location </t>
  </si>
  <si>
    <t>Cash Payments</t>
  </si>
  <si>
    <t>In Kind payments (Projects)</t>
  </si>
  <si>
    <t>Legal/contractual  basis of the payment (Ref to the agreement, Act, ..)*</t>
  </si>
  <si>
    <t>Amount</t>
  </si>
  <si>
    <t>Currency (USD / FCFA)</t>
  </si>
  <si>
    <t>Project cost incurred during 2019</t>
  </si>
  <si>
    <t>Not Applicable</t>
  </si>
  <si>
    <t xml:space="preserve"> Voluntary Social payments</t>
  </si>
  <si>
    <t>Infrastructure provisions and barter arrangements as any agreements, or sets of agreements involving the provision of goods and services (including loans, grants and infrastructure works), in full or partial exchange for oil, gas or mining exploration or production concessions or physical delivery of such commodities.
Types of infrastructure provisions and barter arrangements covered by the above definition 4.3 include
- Agreements providing infrastructure in exchange for mining, oil or gas licenses, whereby an investor pledges the development of infrastructure works in exchange for the granting of prospection, exploration or production licenses or contracts in the mining, oil and gas sectors
- Agreements providing infrastructure in exchange for future delivery of mineral, oil or gas commodities, whereby an investor pledges the development of infrastructure works in exchange for the future delivery of mineral, oil and gas commodities, 
- Agreements providing loans in exchange for future delivery of minerals, oil and gas commodities
- Agreements involving the exchange of mineral, oil and gas commodities, whereby the state’s in-kind revenues of mineral, oil and gas commodities are exchanged for other types of commodities</t>
  </si>
  <si>
    <t>Description of  the project</t>
  </si>
  <si>
    <t xml:space="preserve">Location of the project </t>
  </si>
  <si>
    <t>Terms of the Transaction</t>
  </si>
  <si>
    <t>Legal reference (Ref of the  Agreement..)</t>
  </si>
  <si>
    <t>Total budget of the Engagement/Project</t>
  </si>
  <si>
    <t>Company identification</t>
  </si>
  <si>
    <t>Country of registration</t>
  </si>
  <si>
    <t>Ownership</t>
  </si>
  <si>
    <t>Publicly listed company</t>
  </si>
  <si>
    <t>Name of stock exchange</t>
  </si>
  <si>
    <t>Link to stock exchange filings (where BO data could be obtained)</t>
  </si>
  <si>
    <t>Wholly owned subsidiary of publicly listed company</t>
  </si>
  <si>
    <t>Name of publicly listed owner</t>
  </si>
  <si>
    <t>Privately listed company</t>
  </si>
  <si>
    <t>Full name of direct shareholder(s) (i.e. legal owners of company)</t>
  </si>
  <si>
    <t>Is this shareholder a natural person (NP), a legal person (LP) or a state entity (S)?</t>
  </si>
  <si>
    <t>Country of registration (or nationality of a natural person)</t>
  </si>
  <si>
    <t>% interest</t>
  </si>
  <si>
    <t>(add rows as necessary)</t>
  </si>
  <si>
    <t>Declaration form prepared by</t>
  </si>
  <si>
    <t>Telephone number</t>
  </si>
  <si>
    <t>Email address</t>
  </si>
  <si>
    <t>Attestation</t>
  </si>
  <si>
    <t xml:space="preserve">I, undersigned, for and on behalf of the reporting entity confirm that all information provided  above and in the attached beneficial ownership declaration(s) is accurate and reliable. </t>
  </si>
  <si>
    <t>Signature</t>
  </si>
  <si>
    <t>Please find attached the following supporting documents verifying the accuracy of the beneficial ownership information submitted:</t>
  </si>
  <si>
    <t>Addax Petroleum Cameroon Company SA</t>
  </si>
  <si>
    <t>Cameroon</t>
  </si>
  <si>
    <t xml:space="preserve">2273  Douala, Sea Port Youpwe </t>
  </si>
  <si>
    <t>Name of the Tax / flux /</t>
  </si>
  <si>
    <t>Date of payment</t>
  </si>
  <si>
    <t>N°  quittance</t>
  </si>
  <si>
    <t>Provisions for abandonment</t>
  </si>
  <si>
    <t>Dissoni North</t>
  </si>
  <si>
    <t>QU BIN</t>
  </si>
  <si>
    <t>Foreign</t>
  </si>
  <si>
    <t>Comments:</t>
  </si>
  <si>
    <t>Commentaire</t>
  </si>
  <si>
    <t>Currency (USD/CFA)</t>
  </si>
  <si>
    <t>Community based organizations, nursery/primary/hight schools,vocational training centers, hospitals</t>
  </si>
  <si>
    <t>Littoral, North-West, South-West, West, Center, Adamaoua, North</t>
  </si>
  <si>
    <t>Q1, Q2, Q3, 2019; Q1, 2020</t>
  </si>
  <si>
    <t>CFA</t>
  </si>
  <si>
    <t>ADDAX PETROLEUM RUGBY FEMALE AND MALE CLUB-APRC- AND FECARUGBY</t>
  </si>
  <si>
    <t>NO</t>
  </si>
  <si>
    <t>Not registered in the stock exchange</t>
  </si>
  <si>
    <t>ADDAX PETROLEUM OVERSEAS LIMITED and SOCIETE NATIONLE DES HYDROCARBURES</t>
  </si>
  <si>
    <t>S</t>
  </si>
  <si>
    <t>ADDAX PETROLEUM OVERSEAS LIMITED - 80%</t>
  </si>
  <si>
    <t>SOCIETE NATIONLE DES HYDROCARBURES - 20%</t>
  </si>
  <si>
    <t>Titres miniers ( Ref et date des AER, Concession,  PR, AEE)</t>
  </si>
  <si>
    <r>
      <rPr>
        <b/>
        <sz val="12"/>
        <color rgb="FF000000"/>
        <rFont val="Trebuchet MS"/>
      </rPr>
      <t>Full legal name of the company</t>
    </r>
    <r>
      <rPr>
        <sz val="12"/>
        <color rgb="FF000000"/>
        <rFont val="Trebuchet MS"/>
      </rPr>
      <t xml:space="preserve"> (including legal form of legal entity)</t>
    </r>
  </si>
  <si>
    <r>
      <t xml:space="preserve">Unique identification number </t>
    </r>
    <r>
      <rPr>
        <sz val="12"/>
        <color rgb="FF000000"/>
        <rFont val="Trebuchet MS"/>
      </rPr>
      <t>(i.e. registration number)</t>
    </r>
  </si>
  <si>
    <r>
      <t xml:space="preserve">Contact address </t>
    </r>
    <r>
      <rPr>
        <sz val="12"/>
        <color rgb="FF000000"/>
        <rFont val="Trebuchet MS"/>
      </rPr>
      <t>(registered  office for legal entities)</t>
    </r>
  </si>
  <si>
    <t>1.Cameroon Oil Terminal SA</t>
  </si>
  <si>
    <t>2020 financial statements have been audited (yes/no)</t>
  </si>
  <si>
    <t>Parts d'huile de la SNH-Etat (Pétrole)</t>
  </si>
  <si>
    <t>Parts d'huile de la SNH-Associé (Pétrole)</t>
  </si>
  <si>
    <t xml:space="preserve">Parts d'huile de la SNH-Associé (Gaz) </t>
  </si>
  <si>
    <t xml:space="preserve">Parts d'huile de la SNH-Associé (Condensat) </t>
  </si>
  <si>
    <t>Parts d'huile en numéraire</t>
  </si>
  <si>
    <t>Parts d'huile de la SNH-État (Pétrole)</t>
  </si>
  <si>
    <t>Parts d'huile de la SNH-État (Gaz)</t>
  </si>
  <si>
    <t>Parts d'huile de la SNH-État (Condensat)</t>
  </si>
  <si>
    <t>Parts d'huile de la SNH-Associé (Condensat)</t>
  </si>
  <si>
    <t>Total Parts d'huile en numéraires</t>
  </si>
  <si>
    <t>Parts d'huile SNH-ETAT commercialisées par la SNH (Pétrole)</t>
  </si>
  <si>
    <t>Parts d'huile SNH-ETAT commercialisées par la SNH (Gaz)</t>
  </si>
  <si>
    <t>Transferts au Trésor Public par la SNH</t>
  </si>
  <si>
    <t>Paiements des sociétés pétrolières à la SNH</t>
  </si>
  <si>
    <t>Autres paiements significatifs versés à l'Etat (sup à 50 millions FCFA)</t>
  </si>
  <si>
    <t xml:space="preserve">Paiements des sociétés extractives au régies financières </t>
  </si>
  <si>
    <t>Retenues sur Achats</t>
  </si>
  <si>
    <t>Customs penalties</t>
  </si>
  <si>
    <t>Contribution au fonds de développement du secteur minier</t>
  </si>
  <si>
    <t>Autres</t>
  </si>
  <si>
    <t>Total paiements en numéraire</t>
  </si>
  <si>
    <r>
      <t xml:space="preserve">Paiements sociaux </t>
    </r>
    <r>
      <rPr>
        <i/>
        <sz val="12"/>
        <color rgb="FFFFFFFF"/>
        <rFont val="Trebuchet MS"/>
      </rPr>
      <t>(rubrique réservée uniquement aux sociétés extractives)</t>
    </r>
  </si>
  <si>
    <t>Paiements sociaux obligatoires (Contribution au compte spécial de développement des capacités locales)</t>
  </si>
  <si>
    <t>Paiements sociaux obligatoires (Autres)</t>
  </si>
  <si>
    <t>Total paiements sociaux</t>
  </si>
  <si>
    <r>
      <t>Paiements environnementaux</t>
    </r>
    <r>
      <rPr>
        <b/>
        <i/>
        <sz val="12"/>
        <color rgb="FFFFFFFF"/>
        <rFont val="Trebuchet MS"/>
      </rPr>
      <t xml:space="preserve"> </t>
    </r>
    <r>
      <rPr>
        <i/>
        <sz val="12"/>
        <color rgb="FFFFFFFF"/>
        <rFont val="Trebuchet MS"/>
      </rPr>
      <t>(rubrique réservée uniquement aux sociétés extractives)</t>
    </r>
  </si>
  <si>
    <t>Paiements environnementaux</t>
  </si>
  <si>
    <t>Provision pour Abandon</t>
  </si>
  <si>
    <t xml:space="preserve">Contribution au fonds de restauration, de réhabilitation et de fermeture des sites miniers et des carrières </t>
  </si>
  <si>
    <t>Autres dépenses et taxes environnementales</t>
  </si>
  <si>
    <t>Amendes et pénalités environnementales</t>
  </si>
  <si>
    <t xml:space="preserve">Total paiements environnementaux </t>
  </si>
  <si>
    <r>
      <t>Transferts</t>
    </r>
    <r>
      <rPr>
        <b/>
        <i/>
        <sz val="12"/>
        <color rgb="FFFFFFFF"/>
        <rFont val="Trebuchet MS"/>
      </rPr>
      <t xml:space="preserve"> </t>
    </r>
    <r>
      <rPr>
        <i/>
        <sz val="12"/>
        <color rgb="FFFFFFFF"/>
        <rFont val="Trebuchet MS"/>
      </rPr>
      <t>(rubrique réservée uniquement aux Régies Financières)</t>
    </r>
  </si>
  <si>
    <t>Transfert de la taxe ad valorem, de la taxe à l’extraction et de la redevance sur la production de l’eau</t>
  </si>
  <si>
    <t>Transfert des Centimes Additionnels Communaux</t>
  </si>
  <si>
    <t>Transfert de la fiscalité au titre de l’activité minière artisanale</t>
  </si>
  <si>
    <t>Communes / Fonds de développement du secteur minier / CAPAM / DGTCFM</t>
  </si>
  <si>
    <t>Autres recettes transférées</t>
  </si>
  <si>
    <t>Tous</t>
  </si>
  <si>
    <t>Total des transferts</t>
  </si>
  <si>
    <t>Je soussigné(e) pour et au nom de l'entité déclarante que les informations / données contenues dans la déclaration ci-attachée sont correctes et fiables. Je confirme particulièrement que:</t>
  </si>
  <si>
    <t>Tous les montants payés/reçus sont appuyés par des quittances authentiques et sont appuyés par des pièces justificatives probantes;</t>
  </si>
  <si>
    <t>Signature et cachet</t>
  </si>
  <si>
    <t>Nous attachons à cette déclaration le détail des taxes payées/reçues (voir joint détail des taxes)</t>
  </si>
  <si>
    <t>Structure professionnelle à laquelle appartient le cabinet (Ordre des experts comptables,…..)</t>
  </si>
  <si>
    <t xml:space="preserve">Signature et cachet </t>
  </si>
  <si>
    <t>Q1 STOCK ADJUSTMENT</t>
  </si>
  <si>
    <t>Q2 STOCK ADJUSTMENT</t>
  </si>
  <si>
    <t>Q3 STOCK ADJUSTMENT</t>
  </si>
  <si>
    <t>Q4 STOCK ADJUSTMENT</t>
  </si>
  <si>
    <t>2050/KA17/2020</t>
  </si>
  <si>
    <r>
      <t xml:space="preserve">In accordance with this beneficial ownership definition, as per </t>
    </r>
    <r>
      <rPr>
        <b/>
        <sz val="11"/>
        <color rgb="FFFF0000"/>
        <rFont val="Trebuchet MS"/>
      </rPr>
      <t>21.10.2021</t>
    </r>
    <r>
      <rPr>
        <b/>
        <sz val="11"/>
        <color rgb="FF000000"/>
        <rFont val="Trebuchet MS"/>
      </rPr>
      <t> the beneficial owner/s of the company are: This table is not applicable to ADDAX PETROLEUM CAMEROON COMPANY SA</t>
    </r>
  </si>
  <si>
    <t>Value of engagements/project incurred from 1/1/2020 au 31/12/2020</t>
  </si>
  <si>
    <t>Cumulated value of engagements/project incurred  on 31/12/2020</t>
  </si>
  <si>
    <t>Encours non remboursé au 31/12/2020</t>
  </si>
  <si>
    <t>Amount not yet logged into an escrow account. Due to the Foreign Exchange Regulation published by the Central Bank in December 2018, there are some discussion going on with the Extractive Sector which delay the process of opening the escrow account.</t>
  </si>
  <si>
    <t>FNE Contribution</t>
  </si>
  <si>
    <t>employees 2020</t>
  </si>
  <si>
    <t>Amount only due for provisions not to be logged in an escrow account as stipulated in the contract of association</t>
  </si>
  <si>
    <t>PRESIDENT GENERAL MANAGER</t>
  </si>
  <si>
    <t>Nothing to declare</t>
  </si>
  <si>
    <t>766/LA/20</t>
  </si>
  <si>
    <t>Customs Penalties</t>
  </si>
  <si>
    <t>PRICEWATERHOUSECOOPERS</t>
  </si>
  <si>
    <t>Immeuble Rue Christian Tobie Kouoh BP.5689 Douala-Bonanjo</t>
  </si>
  <si>
    <t>Ordre National des Experts Comptables du Cameroun (ONECCA)</t>
  </si>
  <si>
    <t>LAWRENCE ABUNAW</t>
  </si>
  <si>
    <t>ASSOCIE</t>
  </si>
  <si>
    <t>FORMULAIRE DE DECLARATION (Paiements / Recettes)
Période couverte : 1er janvier au 31 décembre 2021</t>
  </si>
  <si>
    <t>Les montants déclarés ne contiennent pas des sommes payées/reçues avant le 1er janvier 2021 ou après le 31 décembre 2021;</t>
  </si>
  <si>
    <t>Liquidation définitive de le Redevance Minière 2020</t>
  </si>
  <si>
    <t>Q4 2020 Provisional Royalty</t>
  </si>
  <si>
    <t>Q1 2021 Provisional Royalty</t>
  </si>
  <si>
    <t>Q2 2021 Provisional Royalty</t>
  </si>
  <si>
    <t>Q3 2021 Provisional Royalty</t>
  </si>
  <si>
    <t>1st installment 2020 APCC Corporate Tax</t>
  </si>
  <si>
    <t>2nd installment 2020 APCC Corporate Tax</t>
  </si>
  <si>
    <t>3rd installment 2020 APCC Corporate Tax</t>
  </si>
  <si>
    <t xml:space="preserve">2020 Dividends </t>
  </si>
  <si>
    <t>Nom de la taxe / flux /</t>
  </si>
  <si>
    <t>Date de paiement</t>
  </si>
  <si>
    <t>Montant FCFA</t>
  </si>
  <si>
    <t>N° du reçu / quittance</t>
  </si>
  <si>
    <r>
      <t xml:space="preserve">N° liquidation </t>
    </r>
    <r>
      <rPr>
        <b/>
        <sz val="10"/>
        <color rgb="FFFF0000"/>
        <rFont val="Calibri"/>
      </rPr>
      <t>(*)</t>
    </r>
  </si>
  <si>
    <t>DROITS ET TAXES A L'IMPORTATION</t>
  </si>
  <si>
    <t>CMDP42021ENC000036I</t>
  </si>
  <si>
    <t>SDLT12020IMP010935I</t>
  </si>
  <si>
    <t>CMDP4</t>
  </si>
  <si>
    <t>CMDP42021ENC000032I</t>
  </si>
  <si>
    <t>SDLT12020IMP026484I</t>
  </si>
  <si>
    <t>CMDP42021ENC000038I</t>
  </si>
  <si>
    <t>SDLT12020IMP026486I</t>
  </si>
  <si>
    <t>CMDP42021ENC000031I</t>
  </si>
  <si>
    <t>SDLT12020IMP026503I</t>
  </si>
  <si>
    <t>CMDP42021ENC000037I</t>
  </si>
  <si>
    <t>SDLT12020IMP035859I</t>
  </si>
  <si>
    <t>CMDP42021ENC000029I</t>
  </si>
  <si>
    <t>SDLT12020IMP035885I</t>
  </si>
  <si>
    <t>CMDP42021ENC000034I</t>
  </si>
  <si>
    <t>SDLT12020IMP035892I</t>
  </si>
  <si>
    <t>CMDP42021ENC000030I</t>
  </si>
  <si>
    <t>SDLT12020IMP036529I</t>
  </si>
  <si>
    <t>CMDP42021ENC000035I</t>
  </si>
  <si>
    <t>SDLT12020IMP036620I</t>
  </si>
  <si>
    <t>CMDP42021ENC000041I</t>
  </si>
  <si>
    <t>SDLT12020IMP036691I</t>
  </si>
  <si>
    <t>CMDP42021ENC000033I</t>
  </si>
  <si>
    <t>SDLT12020IMP037039I</t>
  </si>
  <si>
    <t>CMDP42021ENC000112I</t>
  </si>
  <si>
    <t>SDLT12021END000055I</t>
  </si>
  <si>
    <t>CMDP42021ENC000218I</t>
  </si>
  <si>
    <t>SDLT12021IMP003818I</t>
  </si>
  <si>
    <t>CMDCP2021ENC000159I</t>
  </si>
  <si>
    <t>SDLT22020IMP029780I</t>
  </si>
  <si>
    <t>CMDCP</t>
  </si>
  <si>
    <t>CMDCP2021ENC000163I</t>
  </si>
  <si>
    <t>SDLT22020IMP029808I</t>
  </si>
  <si>
    <t>CMDCP2021ENC000164I</t>
  </si>
  <si>
    <t>SDLT22020IMP029822I</t>
  </si>
  <si>
    <t>CMDCP2021ENC000158I</t>
  </si>
  <si>
    <t>SDLT22020IMP029823I</t>
  </si>
  <si>
    <t>CMDCP2021ENC000157I</t>
  </si>
  <si>
    <t>SDLT22020IMP029829I</t>
  </si>
  <si>
    <t>CMDCP2021ENC000162I</t>
  </si>
  <si>
    <t>SDLT22020IMP029835I</t>
  </si>
  <si>
    <t>CMDCP2021ENC000156I</t>
  </si>
  <si>
    <t>SDLT22020IMP029857I</t>
  </si>
  <si>
    <t>CMDLA2021ENC000125I</t>
  </si>
  <si>
    <t>SDLT22020IMP029874I</t>
  </si>
  <si>
    <t>CMDLA</t>
  </si>
  <si>
    <t>CMDCP2021ENC000161I</t>
  </si>
  <si>
    <t>SDLT22020IMP029880I</t>
  </si>
  <si>
    <t>CMDCP2021ENC000160I</t>
  </si>
  <si>
    <t>SDLT22020IMP029884I</t>
  </si>
  <si>
    <t>CMDCP2021ENC000004I</t>
  </si>
  <si>
    <t>SDLT22020IMP033812I</t>
  </si>
  <si>
    <t>CMDCP2021ENC000003I</t>
  </si>
  <si>
    <t>SDLT22020IMP033815I</t>
  </si>
  <si>
    <t>CMDLA2021ENC000683I</t>
  </si>
  <si>
    <t>SDLT22021END000044I</t>
  </si>
  <si>
    <t>CMDLA2021ENC000555I</t>
  </si>
  <si>
    <t>SDLT22021IMP000861I</t>
  </si>
  <si>
    <t>CMDCP2021ENC000943I</t>
  </si>
  <si>
    <t>SDLT22021IMP000961I</t>
  </si>
  <si>
    <t>CMDLA2021ENC000556I</t>
  </si>
  <si>
    <t>SDLT22021IMP000985I</t>
  </si>
  <si>
    <t>CMDLA2021ENC000724I</t>
  </si>
  <si>
    <t>SDLT22021IMP001377I</t>
  </si>
  <si>
    <t>CMDLT2021ENC000726I</t>
  </si>
  <si>
    <t>SDLT22021IMP001390I</t>
  </si>
  <si>
    <t>CMDLT</t>
  </si>
  <si>
    <t>CMDCP2021ENC000881I</t>
  </si>
  <si>
    <t>SDLT22021IMP001608I</t>
  </si>
  <si>
    <t>CMDCP2021ENC000882I</t>
  </si>
  <si>
    <t>SDLT22021IMP001615I</t>
  </si>
  <si>
    <t>CMDCP2021ENC000880I</t>
  </si>
  <si>
    <t>SDLT22021IMP001634I</t>
  </si>
  <si>
    <t>CMDLA2021ENC000853I</t>
  </si>
  <si>
    <t>SDLT22021IMP001705I</t>
  </si>
  <si>
    <t>CMDCP2021ENC000939I</t>
  </si>
  <si>
    <t>SDLT22021IMP001738I</t>
  </si>
  <si>
    <t>CMDLT2021ENC000765I</t>
  </si>
  <si>
    <t>SDLT22021IMP001766I</t>
  </si>
  <si>
    <t>CMDCP2021ENC000956I</t>
  </si>
  <si>
    <t>SDLT22021IMP001769I</t>
  </si>
  <si>
    <t>CMDCP2021ENC000938I</t>
  </si>
  <si>
    <t>SDLT22021IMP001775I</t>
  </si>
  <si>
    <t>CMDCP2021ENC000942I</t>
  </si>
  <si>
    <t>SDLT22021IMP001793I</t>
  </si>
  <si>
    <t>CMDP42021ENC000391I</t>
  </si>
  <si>
    <t>SDLT12021END000231I</t>
  </si>
  <si>
    <t>CMDP42021ENC000377I</t>
  </si>
  <si>
    <t>SDLT12021IMP007936I</t>
  </si>
  <si>
    <t>CMDP42021ENC000404I</t>
  </si>
  <si>
    <t>SDLT12021IMP008637I</t>
  </si>
  <si>
    <t>CMDLA2021ENC001109I</t>
  </si>
  <si>
    <t>SDLT22021END000081I</t>
  </si>
  <si>
    <t>CMDLA2021ENC001144I</t>
  </si>
  <si>
    <t>SDLT22021IMP002575I</t>
  </si>
  <si>
    <t>CMDLT2021ENC001784I</t>
  </si>
  <si>
    <t>SDLT22021IMP003817I</t>
  </si>
  <si>
    <t>CMDLT2021ENC001952I</t>
  </si>
  <si>
    <t>SDLT22021IMP004672I</t>
  </si>
  <si>
    <t>CMDCP2021ENC001946I</t>
  </si>
  <si>
    <t>SDLT22021IMP004701I</t>
  </si>
  <si>
    <t>CMDCP2021ENC002047I</t>
  </si>
  <si>
    <t>SDLT22021IMP004859I</t>
  </si>
  <si>
    <t>CMDCP2021ENC002048I</t>
  </si>
  <si>
    <t>SDLT22021IMP004937I</t>
  </si>
  <si>
    <t>CMDLA2021ENC002065I</t>
  </si>
  <si>
    <t>SDLT22021IMP005017I</t>
  </si>
  <si>
    <t>CMDCP2021ENC002130I</t>
  </si>
  <si>
    <t>SDLT22021IMP005041I</t>
  </si>
  <si>
    <t>February</t>
  </si>
  <si>
    <t>CMDP42021ENC000493I</t>
  </si>
  <si>
    <t>SDLT12021END000297I</t>
  </si>
  <si>
    <t>CMDP42021ENC000491I</t>
  </si>
  <si>
    <t>SDLT12021END000298I</t>
  </si>
  <si>
    <t>CMDP42021ENC000492I</t>
  </si>
  <si>
    <t>SDLT12021END000299I</t>
  </si>
  <si>
    <t>CMDP42021ENC000504I</t>
  </si>
  <si>
    <t>SDLT12021END000327I</t>
  </si>
  <si>
    <t>CMDP42021ENC000714I</t>
  </si>
  <si>
    <t>SDLT12021IMP012120I</t>
  </si>
  <si>
    <t>CMDCP2021ENC002335I</t>
  </si>
  <si>
    <t>SDLT22021END000162I</t>
  </si>
  <si>
    <t>CMDCP2021ENC002334I</t>
  </si>
  <si>
    <t>SDLT22021END000163I</t>
  </si>
  <si>
    <t>DROITS ET TAXES A L'EXPORTATION</t>
  </si>
  <si>
    <t>CMDLA2021ENC002315I</t>
  </si>
  <si>
    <t>SDLT22021EXD000432I</t>
  </si>
  <si>
    <t>CMDCP2021ENC002993I</t>
  </si>
  <si>
    <t>SDLT22021EXD000570I</t>
  </si>
  <si>
    <t>CMDLT2021ENC002458I</t>
  </si>
  <si>
    <t>SDLT22021IMP005932I</t>
  </si>
  <si>
    <t>CMDCP2021ENC002427I</t>
  </si>
  <si>
    <t>SDLT22021IMP006342I</t>
  </si>
  <si>
    <t>CMDLT2021ENC002715I</t>
  </si>
  <si>
    <t>SDLT22021IMP006571I</t>
  </si>
  <si>
    <t>CMDLA2021ENC002660I</t>
  </si>
  <si>
    <t>SDLT22021IMP006580I</t>
  </si>
  <si>
    <t>CMDCP2021ENC003278I</t>
  </si>
  <si>
    <t>SDLT22021IMP006622I</t>
  </si>
  <si>
    <t>CMDLT2021ENC002989I</t>
  </si>
  <si>
    <t>SDLT22021IMP007110I</t>
  </si>
  <si>
    <t>CMDLA2021ENC002704I</t>
  </si>
  <si>
    <t>SDLT22021IMP007205I</t>
  </si>
  <si>
    <t>CMDCP2021ENC002864I</t>
  </si>
  <si>
    <t>SDLT22021IMP007680I</t>
  </si>
  <si>
    <t>CMDLA2021ENC002886I</t>
  </si>
  <si>
    <t>SDLT22021IMP007818I</t>
  </si>
  <si>
    <t>CMDLT2021ENC003257I</t>
  </si>
  <si>
    <t>SDLT22021IMP007861I</t>
  </si>
  <si>
    <t>CMDLT2021ENC003371I</t>
  </si>
  <si>
    <t>SDLT22021IMP008224I</t>
  </si>
  <si>
    <t>CMDCP2021ENC003223I</t>
  </si>
  <si>
    <t>SDLT22021IMP008512I</t>
  </si>
  <si>
    <t>CMDCP2021ENC003236I</t>
  </si>
  <si>
    <t>SDLT22021IMP009003I</t>
  </si>
  <si>
    <t>CMDCP2021ENC003237I</t>
  </si>
  <si>
    <t>SDLT22021IMP009008I</t>
  </si>
  <si>
    <t>CMDLA2021ENC003200I</t>
  </si>
  <si>
    <t>SDLT22021IMP009087I</t>
  </si>
  <si>
    <t>CMDCP2021ENC003550I</t>
  </si>
  <si>
    <t>SDLT22021IMP009624I</t>
  </si>
  <si>
    <t>CMDCP2021ENC003549I</t>
  </si>
  <si>
    <t>SDLT22021IMP009658I</t>
  </si>
  <si>
    <t>March</t>
  </si>
  <si>
    <t>CMDP42021ENC000743I</t>
  </si>
  <si>
    <t>SDLT12020IMP035767I</t>
  </si>
  <si>
    <t>CMDP42021ENC000742I</t>
  </si>
  <si>
    <t>SDLT12020IMP035783I</t>
  </si>
  <si>
    <t>CMDP42021ENC000731I</t>
  </si>
  <si>
    <t>SDLT12020IMP035896I</t>
  </si>
  <si>
    <t>CMDP42021ENC000733I</t>
  </si>
  <si>
    <t>SDLT12020IMP036411I</t>
  </si>
  <si>
    <t>CMDP42021ENC000740I</t>
  </si>
  <si>
    <t>SDLT12020IMP036717I</t>
  </si>
  <si>
    <t>CMDP42021ENC000732I</t>
  </si>
  <si>
    <t>SDLT12020IMP037826I</t>
  </si>
  <si>
    <t>CMDP42021ENC000738I</t>
  </si>
  <si>
    <t>SDLT12020IMP038027I</t>
  </si>
  <si>
    <t>CMDP42021ENC000737I</t>
  </si>
  <si>
    <t>SDLT12020IMP042038I</t>
  </si>
  <si>
    <t>CMDP42021ENC000735I</t>
  </si>
  <si>
    <t>SDLT12020IMP043394I</t>
  </si>
  <si>
    <t>CMDP42021ENC000739I</t>
  </si>
  <si>
    <t>SDLT12020IMP043567I</t>
  </si>
  <si>
    <t>CMDP42021ENC000748I</t>
  </si>
  <si>
    <t>SDLT12021END000457I</t>
  </si>
  <si>
    <t>CMDP42021ENC000797I</t>
  </si>
  <si>
    <t>SDLT12021END000512I</t>
  </si>
  <si>
    <t>CMDP42021ENC000789I</t>
  </si>
  <si>
    <t>SDLT12021END000514I</t>
  </si>
  <si>
    <t>CMDP72021ENC005646I</t>
  </si>
  <si>
    <t>SDLT12021EXD004337I</t>
  </si>
  <si>
    <t>CMDP7</t>
  </si>
  <si>
    <t>CMDP42021ENC000736I</t>
  </si>
  <si>
    <t>SDLT12021IMP002968I</t>
  </si>
  <si>
    <t>CMDP42021ENC000734I</t>
  </si>
  <si>
    <t>SDLT12021IMP004201I</t>
  </si>
  <si>
    <t>CMDP42021ENC000741I</t>
  </si>
  <si>
    <t>SDLT12021IMP010789I</t>
  </si>
  <si>
    <t>CMDLA2021ENC004211I</t>
  </si>
  <si>
    <t>SDLT22021EXD000832I</t>
  </si>
  <si>
    <t>CMDLY2021ENC000260I</t>
  </si>
  <si>
    <t>SDLT22021IMP004401I</t>
  </si>
  <si>
    <t>CMDLY</t>
  </si>
  <si>
    <t>CMDLY2021ENC000259I</t>
  </si>
  <si>
    <t>SDLT22021IMP004402I</t>
  </si>
  <si>
    <t>CMDCP2021ENC003634I</t>
  </si>
  <si>
    <t>SDLT22021IMP007621I</t>
  </si>
  <si>
    <t>CMDLA2021ENC003846I</t>
  </si>
  <si>
    <t>SDLT22021IMP009752I</t>
  </si>
  <si>
    <t>CMDLA2021ENC003574I</t>
  </si>
  <si>
    <t>SDLT22021IMP009776I</t>
  </si>
  <si>
    <t>CMDLA2021ENC003745I</t>
  </si>
  <si>
    <t>SDLT22021IMP010447I</t>
  </si>
  <si>
    <t>CMDCP2021ENC003881I</t>
  </si>
  <si>
    <t>SDLT22021IMP010738I</t>
  </si>
  <si>
    <t>CMDCP2021ENC003879I</t>
  </si>
  <si>
    <t>SDLT22021IMP010898I</t>
  </si>
  <si>
    <t>CMDLT2021ENC004571I</t>
  </si>
  <si>
    <t>SDLT22021IMP011037I</t>
  </si>
  <si>
    <t>CMDCP2021ENC003878I</t>
  </si>
  <si>
    <t>SDLT22021IMP011044I</t>
  </si>
  <si>
    <t>CMDLA2021ENC003972I</t>
  </si>
  <si>
    <t>SDLT22021IMP011337I</t>
  </si>
  <si>
    <t>CMDLA2021ENC004075I</t>
  </si>
  <si>
    <t>SDLT22021IMP011509I</t>
  </si>
  <si>
    <t>CMDLA2021ENC004036I</t>
  </si>
  <si>
    <t>SDLT22021IMP011510I</t>
  </si>
  <si>
    <t>CMDCP2021ENC004175I</t>
  </si>
  <si>
    <t>SDLT22021IMP011849I</t>
  </si>
  <si>
    <t>CMDCP2021ENC004430I</t>
  </si>
  <si>
    <t>SDLT22021IMP012522I</t>
  </si>
  <si>
    <t>CMDCP2021ENC004717I</t>
  </si>
  <si>
    <t>SDLT22021IMP013183I</t>
  </si>
  <si>
    <t>CMDCP2021ENC004764I</t>
  </si>
  <si>
    <t>SDLT22021IMP013227I</t>
  </si>
  <si>
    <t>CMDLA2021ENC004735I</t>
  </si>
  <si>
    <t>SDLT22021IMP013819I</t>
  </si>
  <si>
    <t>CMDCP2021ENC004911I</t>
  </si>
  <si>
    <t>SDLT22021IMP013843I</t>
  </si>
  <si>
    <t>CMDP42021ENC001027I</t>
  </si>
  <si>
    <t>SDLT12021END000643I</t>
  </si>
  <si>
    <t>CMDP42021ENC001207I</t>
  </si>
  <si>
    <t>SDLT12021END000764I</t>
  </si>
  <si>
    <t>CMDP42021ENC001206I</t>
  </si>
  <si>
    <t>SDLT12021END000765I</t>
  </si>
  <si>
    <t>CMDP42021ENC001091I</t>
  </si>
  <si>
    <t>SDLT12021IMP021452I</t>
  </si>
  <si>
    <t>CMDP42021ENC001086I</t>
  </si>
  <si>
    <t>SDLT12021IMP021455I</t>
  </si>
  <si>
    <t>CMDLA2021ENC005253I</t>
  </si>
  <si>
    <t>SDLT22020IMP029878I</t>
  </si>
  <si>
    <t>CMDLA2021ENC005098I</t>
  </si>
  <si>
    <t>SDLT22021EXD000990I</t>
  </si>
  <si>
    <t>CMDCP2021ENC006337I</t>
  </si>
  <si>
    <t>SDLT22021IMP013969I</t>
  </si>
  <si>
    <t>CMDCP2021ENC005568I</t>
  </si>
  <si>
    <t>SDLT22021IMP013985I</t>
  </si>
  <si>
    <t>CMDCP2021ENC005417I</t>
  </si>
  <si>
    <t>SDLT22021IMP014753I</t>
  </si>
  <si>
    <t>CMDLA2021ENC005183I</t>
  </si>
  <si>
    <t>SDLT22021IMP014959I</t>
  </si>
  <si>
    <t>CMDCP2021ENC006336I</t>
  </si>
  <si>
    <t>SDLT22021IMP015607I</t>
  </si>
  <si>
    <t>CMDLA2021ENC005304I</t>
  </si>
  <si>
    <t>SDLT22021IMP015834I</t>
  </si>
  <si>
    <t>CMDLA2021ENC005757I</t>
  </si>
  <si>
    <t>SDLT22021IMP016119I</t>
  </si>
  <si>
    <t>CMDLA2021ENC005758I</t>
  </si>
  <si>
    <t>SDLT22021IMP016122I</t>
  </si>
  <si>
    <t>CMDLT2021ENC007081I</t>
  </si>
  <si>
    <t>SDLT22021IMP016255I</t>
  </si>
  <si>
    <t>CMDLT2021ENC007080I</t>
  </si>
  <si>
    <t>SDLT22021IMP016259I</t>
  </si>
  <si>
    <t>CMDLT2021ENC006747I</t>
  </si>
  <si>
    <t>SDLT22021IMP016326I</t>
  </si>
  <si>
    <t>CMDCP2021ENC006249I</t>
  </si>
  <si>
    <t>SDLT22021IMP016745I</t>
  </si>
  <si>
    <t>CMDLT2021ENC007082I</t>
  </si>
  <si>
    <t>SDLT22021IMP016886I</t>
  </si>
  <si>
    <t>CMDLY2021ENC000345I</t>
  </si>
  <si>
    <t>SDLT22021REX000046I</t>
  </si>
  <si>
    <t>CMDLY2021ENC000344I</t>
  </si>
  <si>
    <t>SDLT22021REX000048I</t>
  </si>
  <si>
    <t>May</t>
  </si>
  <si>
    <t>CMDP42021ENC001365I</t>
  </si>
  <si>
    <t>SDLT12021END000874I</t>
  </si>
  <si>
    <t>CMDP42021ENC001366I</t>
  </si>
  <si>
    <t>SDLT12021END000875I</t>
  </si>
  <si>
    <t>CMDP42021ENC001241I</t>
  </si>
  <si>
    <t>SDLT12021IMP025321I</t>
  </si>
  <si>
    <t>CMDLA2021ENC006931I</t>
  </si>
  <si>
    <t>SDLT22021EXD001287I</t>
  </si>
  <si>
    <t>CMDLA2021ENC006134I</t>
  </si>
  <si>
    <t>SDLT22021IMP014882I</t>
  </si>
  <si>
    <t>CMDLT2021ENC007259I</t>
  </si>
  <si>
    <t>SDLT22021IMP017767I</t>
  </si>
  <si>
    <t>CMDLA2021ENC006028I</t>
  </si>
  <si>
    <t>SDLT22021IMP017835I</t>
  </si>
  <si>
    <t>CMDLA2021ENC006133I</t>
  </si>
  <si>
    <t>SDLT22021IMP018219I</t>
  </si>
  <si>
    <t>CMDCP2021ENC006621I</t>
  </si>
  <si>
    <t>SDLT22021IMP018333I</t>
  </si>
  <si>
    <t>CMDCP2021ENC006619I</t>
  </si>
  <si>
    <t>SDLT22021IMP018350I</t>
  </si>
  <si>
    <t>CMDCP2021ENC006967I</t>
  </si>
  <si>
    <t>SDLT22021IMP019082I</t>
  </si>
  <si>
    <t>CMDLA2021ENC006980I</t>
  </si>
  <si>
    <t>SDLT22021IMP020720I</t>
  </si>
  <si>
    <t>CMDCP2021ENC007974I</t>
  </si>
  <si>
    <t>SDLT22021IMP020915I</t>
  </si>
  <si>
    <t>CMDLA2021ENC007059I</t>
  </si>
  <si>
    <t>SDLT22021IMP020921I</t>
  </si>
  <si>
    <t>CMDLT2021ENC008277I</t>
  </si>
  <si>
    <t>SDLT22021IMP021228I</t>
  </si>
  <si>
    <t>June</t>
  </si>
  <si>
    <t>CMDP42021ENC001621I</t>
  </si>
  <si>
    <t>SDLT12020IMP036500I</t>
  </si>
  <si>
    <t>CMDP42021ENC001740I</t>
  </si>
  <si>
    <t>SDLT12021END001128I</t>
  </si>
  <si>
    <t>CMDP42021ENC001644I</t>
  </si>
  <si>
    <t>SDLT12021IMP033435I</t>
  </si>
  <si>
    <t>CMDLY2021ENC000661I</t>
  </si>
  <si>
    <t>SDLT22021ADT000054I</t>
  </si>
  <si>
    <t>CMDLT2021ENC008928I</t>
  </si>
  <si>
    <t>SDLT22021IMP022737I</t>
  </si>
  <si>
    <t>CMDLA2021ENC007712I</t>
  </si>
  <si>
    <t>SDLT22021IMP023436I</t>
  </si>
  <si>
    <t>CMDLT2021ENC009383I</t>
  </si>
  <si>
    <t>SDLT22021IMP024491I</t>
  </si>
  <si>
    <t>CMDCP2021ENC009441I</t>
  </si>
  <si>
    <t>SDLT22021IMP024547I</t>
  </si>
  <si>
    <t>CMDLT2021ENC009433I</t>
  </si>
  <si>
    <t>SDLT22021IMP024803I</t>
  </si>
  <si>
    <t>CMDLT2021ENC009429I</t>
  </si>
  <si>
    <t>SDLT22021IMP024810I</t>
  </si>
  <si>
    <t>CMDLT2021ENC009618I</t>
  </si>
  <si>
    <t>SDLT22021IMP025598I</t>
  </si>
  <si>
    <t>CMDCP2021ENC010483I</t>
  </si>
  <si>
    <t>SDLT22021IMP026806I</t>
  </si>
  <si>
    <t>July</t>
  </si>
  <si>
    <t>CMDP42021ENC001816I</t>
  </si>
  <si>
    <t>SDLT12021END001210I</t>
  </si>
  <si>
    <t>CMDP42021ENC001962I</t>
  </si>
  <si>
    <t>SDLT12021END001311I</t>
  </si>
  <si>
    <t>CMDP42021ENC002010I</t>
  </si>
  <si>
    <t>SDLT12021END001339I</t>
  </si>
  <si>
    <t>CMDLA2021ENC008650I</t>
  </si>
  <si>
    <t>SDLT22021EXD001663I</t>
  </si>
  <si>
    <t>CMDLT2021ENC010090I</t>
  </si>
  <si>
    <t>SDLT22021IMP027053I</t>
  </si>
  <si>
    <t>CMDLT2021ENC010129I</t>
  </si>
  <si>
    <t>SDLT22021IMP027364I</t>
  </si>
  <si>
    <t>CMDLT2021ENC010448I</t>
  </si>
  <si>
    <t>SDLT22021IMP028564I</t>
  </si>
  <si>
    <t>CMDCP2021ENC011589I</t>
  </si>
  <si>
    <t>SDLT22021IMP029278I</t>
  </si>
  <si>
    <t>CMDLA2021ENC009374I</t>
  </si>
  <si>
    <t>SDLT22021IMP030043I</t>
  </si>
  <si>
    <t>CMDLT2021ENC010994I</t>
  </si>
  <si>
    <t>SDLT22021IMP030084I</t>
  </si>
  <si>
    <t>CMDLA2021ENC009534I</t>
  </si>
  <si>
    <t>SDLT22021IMP030611I</t>
  </si>
  <si>
    <t>August</t>
  </si>
  <si>
    <t>CMDP42021ENC002079I</t>
  </si>
  <si>
    <t>SDLT12021END001407I</t>
  </si>
  <si>
    <t>CMDP42021ENC002228I</t>
  </si>
  <si>
    <t>SDLT12021END001487I</t>
  </si>
  <si>
    <t>CMDP42021ENC002237I</t>
  </si>
  <si>
    <t>SDLT12021END001517I</t>
  </si>
  <si>
    <t>CMDP42021ENC002269I</t>
  </si>
  <si>
    <t>SDLT12021END001532I</t>
  </si>
  <si>
    <t>CMDP42021ENC002288I</t>
  </si>
  <si>
    <t>SDLT12021END001566I</t>
  </si>
  <si>
    <t>CMDP42021ENC002071I</t>
  </si>
  <si>
    <t>SDLT12021IMP041881I</t>
  </si>
  <si>
    <t>CMDP42021ENC002236I</t>
  </si>
  <si>
    <t>SDLT12021IMP045240I</t>
  </si>
  <si>
    <t>CMDCP2021ENC012784I</t>
  </si>
  <si>
    <t>SDLT22021IMP031946I</t>
  </si>
  <si>
    <t>CMDLA2021ENC009874I</t>
  </si>
  <si>
    <t>SDLT22021IMP031970I</t>
  </si>
  <si>
    <t>CMDCP2021ENC013662I</t>
  </si>
  <si>
    <t>SDLT22021IMP033467I</t>
  </si>
  <si>
    <t>CMDCP2021ENC013746I</t>
  </si>
  <si>
    <t>SDLT22021IMP033732I</t>
  </si>
  <si>
    <t>CMDLT2021ENC012329I</t>
  </si>
  <si>
    <t>SDLT22021IMP034206I</t>
  </si>
  <si>
    <t>CMDLT2021ENC012503I</t>
  </si>
  <si>
    <t>SDLT22021IMP034336I</t>
  </si>
  <si>
    <t>CMDCP2021ENC014119I</t>
  </si>
  <si>
    <t>SDLT22021IMP034859I</t>
  </si>
  <si>
    <t>CMDLA2021ENC010823I</t>
  </si>
  <si>
    <t>SDLT22021IMP035662I</t>
  </si>
  <si>
    <t>CMDLT2021ENC013034I</t>
  </si>
  <si>
    <t>SDLT22021IMP035860I</t>
  </si>
  <si>
    <t>CMDP42021ENC002404I</t>
  </si>
  <si>
    <t>SDLT12021END001643I</t>
  </si>
  <si>
    <t>CMDP42021ENC002507I</t>
  </si>
  <si>
    <t>SDLT12021IMP049920I</t>
  </si>
  <si>
    <t>CMDCP2021ENC014709I</t>
  </si>
  <si>
    <t>SDLT22021IMP031625I</t>
  </si>
  <si>
    <t>CMDLT2021ENC013137I</t>
  </si>
  <si>
    <t>SDLT22021IMP036028I</t>
  </si>
  <si>
    <t>CMDLA2021ENC011149I</t>
  </si>
  <si>
    <t>SDLT22021IMP036829I</t>
  </si>
  <si>
    <t>CMDLT2021ENC013615I</t>
  </si>
  <si>
    <t>SDLT22021IMP037091I</t>
  </si>
  <si>
    <t>CMDCP2021ENC015245I</t>
  </si>
  <si>
    <t>SDLT22021IMP037181I</t>
  </si>
  <si>
    <t>CMDLA2021ENC011363I</t>
  </si>
  <si>
    <t>SDLT22021IMP037391I</t>
  </si>
  <si>
    <t>CMDCP2021ENC016425I</t>
  </si>
  <si>
    <t>SDLT22021IMP039579I</t>
  </si>
  <si>
    <t>CMDCP2021ENC016671I</t>
  </si>
  <si>
    <t>SDLT22021IMP040138I</t>
  </si>
  <si>
    <t>October</t>
  </si>
  <si>
    <t>CMDP42021ENC002542I</t>
  </si>
  <si>
    <t>SDLT12021END001754I</t>
  </si>
  <si>
    <t>CMDP42021ENC002601I</t>
  </si>
  <si>
    <t>SDLT12021END001801I</t>
  </si>
  <si>
    <t>CMDP42021ENC002600I</t>
  </si>
  <si>
    <t>SDLT12021END001805I</t>
  </si>
  <si>
    <t>CMDP42021ENC002764I</t>
  </si>
  <si>
    <t>SDLT12021END001939I</t>
  </si>
  <si>
    <t>BTLT1</t>
  </si>
  <si>
    <t>CMDP72021ENC014975I</t>
  </si>
  <si>
    <t>SDLT12021EXD013017I</t>
  </si>
  <si>
    <t>CMDLA2021ENC013038I</t>
  </si>
  <si>
    <t>SDLT22021ADT000086I</t>
  </si>
  <si>
    <t>CMDCP2021ENC018292I</t>
  </si>
  <si>
    <t>SDLT22021EXD002338I</t>
  </si>
  <si>
    <t>CMDCP2021ENC017667I</t>
  </si>
  <si>
    <t>SDLT22021IMP031626I</t>
  </si>
  <si>
    <t>CMDLT2021ENC015253I</t>
  </si>
  <si>
    <t>SDLT22021IMP039218I</t>
  </si>
  <si>
    <t>CMDLT2021ENC014577I</t>
  </si>
  <si>
    <t>SDLT22021IMP040536I</t>
  </si>
  <si>
    <t>CMDLA2021ENC012501I</t>
  </si>
  <si>
    <t>SDLT22021IMP040762I</t>
  </si>
  <si>
    <t>CMDLT2021ENC014696I</t>
  </si>
  <si>
    <t>SDLT22021IMP040959I</t>
  </si>
  <si>
    <t>CMDLT2021ENC014915I</t>
  </si>
  <si>
    <t>SDLT22021IMP040964I</t>
  </si>
  <si>
    <t>CMDLT2021ENC014695I</t>
  </si>
  <si>
    <t>SDLT22021IMP040970I</t>
  </si>
  <si>
    <t>CMDLA2021ENC012918I</t>
  </si>
  <si>
    <t>SDLT22021IMP041852I</t>
  </si>
  <si>
    <t>CMDCP2021ENC017672I</t>
  </si>
  <si>
    <t>SDLT22021IMP041937I</t>
  </si>
  <si>
    <t>CMDLA2021ENC012638I</t>
  </si>
  <si>
    <t>SDLT22021IMP042218I</t>
  </si>
  <si>
    <t>CMDLT2021ENC016184I</t>
  </si>
  <si>
    <t>SDLT22021IMP042489I</t>
  </si>
  <si>
    <t>CMDCP2021ENC018213I</t>
  </si>
  <si>
    <t>SDLT22021IMP043734I</t>
  </si>
  <si>
    <t>CMDCP2021ENC018650I</t>
  </si>
  <si>
    <t>SDLT22021IMP044713I</t>
  </si>
  <si>
    <t>CMDLA2021ENC013483I</t>
  </si>
  <si>
    <t>SDLT22021IMP044939I</t>
  </si>
  <si>
    <t>CMDLA2021ENC013474I</t>
  </si>
  <si>
    <t>SDLT22021IMP045099I</t>
  </si>
  <si>
    <t>CMDCP2021ENC019033I</t>
  </si>
  <si>
    <t>SDLT22021IMP045194I</t>
  </si>
  <si>
    <t>CMDLA2021ENC013482I</t>
  </si>
  <si>
    <t>SDLT22021IMP045473I</t>
  </si>
  <si>
    <t>CMDP42021ENC002832I</t>
  </si>
  <si>
    <t>SDLT12021END002001I</t>
  </si>
  <si>
    <t>CMDP42021ENC002971I</t>
  </si>
  <si>
    <t>SDLT12021END002053I</t>
  </si>
  <si>
    <t>CMDP42021ENC002970I</t>
  </si>
  <si>
    <t>SDLT12021END002065I</t>
  </si>
  <si>
    <t>CMDP42021ENC002926I</t>
  </si>
  <si>
    <t>SDLT12021IMP047595I</t>
  </si>
  <si>
    <t>CMDP42021ENC002893I</t>
  </si>
  <si>
    <t>SDLT12021IMP051949I</t>
  </si>
  <si>
    <t>CMDP42021ENC002889I</t>
  </si>
  <si>
    <t>SDLT12021IMP058413I</t>
  </si>
  <si>
    <t>CMDLA2021ENC014248I</t>
  </si>
  <si>
    <t>SDLT22021EXD002523I</t>
  </si>
  <si>
    <t>CMDLY2021ENC001140I</t>
  </si>
  <si>
    <t>SDLT22021IMP027006I</t>
  </si>
  <si>
    <t>CMDLA2021ENC013872I</t>
  </si>
  <si>
    <t>SDLT22021IMP045893I</t>
  </si>
  <si>
    <t>CMDLA2021ENC014007I</t>
  </si>
  <si>
    <t>SDLT22021IMP045964I</t>
  </si>
  <si>
    <t>CMDCP2021ENC019672I</t>
  </si>
  <si>
    <t>SDLT22021IMP046880I</t>
  </si>
  <si>
    <t>CMDCP2021ENC020371I</t>
  </si>
  <si>
    <t>SDLT22021IMP047873I</t>
  </si>
  <si>
    <t>CMDLT2021ENC017355I</t>
  </si>
  <si>
    <t>SDLT22021IMP048065I</t>
  </si>
  <si>
    <t>CMDLA2021ENC014305I</t>
  </si>
  <si>
    <t>SDLT22021IMP048332I</t>
  </si>
  <si>
    <t>CMDCP2021ENC020848I</t>
  </si>
  <si>
    <t>SDLT22021IMP048333I</t>
  </si>
  <si>
    <t>CMDCP2021ENC021500I</t>
  </si>
  <si>
    <t>SDLT22021IMP050112I</t>
  </si>
  <si>
    <t>CMDLA2021ENC014832I</t>
  </si>
  <si>
    <t>SDLT22021IMP050266I</t>
  </si>
  <si>
    <t>CMDLT2021ENC018268I</t>
  </si>
  <si>
    <t>SDLT22021IMP050675I</t>
  </si>
  <si>
    <t>TOTAL</t>
  </si>
  <si>
    <t>2056/KA05/2021</t>
  </si>
  <si>
    <t>772/LA/21</t>
  </si>
  <si>
    <t>USA</t>
  </si>
  <si>
    <t>2066/KA15/2021</t>
  </si>
  <si>
    <t>Rien a declarer</t>
  </si>
  <si>
    <t>Ordre de paiement  18535</t>
  </si>
  <si>
    <t xml:space="preserve">Q2 2020 Dissoni Corporate Tax </t>
  </si>
  <si>
    <t>AVERAGE 2021</t>
  </si>
  <si>
    <t>GSP Kole</t>
  </si>
  <si>
    <t>002/01/2021</t>
  </si>
  <si>
    <t>15.01.2021</t>
  </si>
  <si>
    <t>003/01/2021</t>
  </si>
  <si>
    <t xml:space="preserve">2020 CNPS Regularization </t>
  </si>
  <si>
    <t>2017 2018 2019 CNPS Regularization 20%</t>
  </si>
  <si>
    <t>15.02.2021</t>
  </si>
  <si>
    <t>15.03.2021</t>
  </si>
  <si>
    <t>002/03/2021</t>
  </si>
  <si>
    <t>002/04/2021</t>
  </si>
  <si>
    <t>14.04.2021</t>
  </si>
  <si>
    <t>11.05.2021</t>
  </si>
  <si>
    <t>002/05/2021</t>
  </si>
  <si>
    <t>11.06.2021</t>
  </si>
  <si>
    <t>002/06/2021</t>
  </si>
  <si>
    <t>31.05.2021</t>
  </si>
  <si>
    <t>003/06/2021</t>
  </si>
  <si>
    <t>2017 2018 2019 CNPS Regularization 40%</t>
  </si>
  <si>
    <t>002/07/2021</t>
  </si>
  <si>
    <t>13.07.2021</t>
  </si>
  <si>
    <t>12.08.2021</t>
  </si>
  <si>
    <t>002/08/2021</t>
  </si>
  <si>
    <t>002/09/2021</t>
  </si>
  <si>
    <t>14.09.2021</t>
  </si>
  <si>
    <t>14.10.2021</t>
  </si>
  <si>
    <t>002/10/2021</t>
  </si>
  <si>
    <t>13.12.2021</t>
  </si>
  <si>
    <t>002/12/2021</t>
  </si>
  <si>
    <t>002/11/2021</t>
  </si>
  <si>
    <t>15.11.2021</t>
  </si>
  <si>
    <t>001/01/2021</t>
  </si>
  <si>
    <t>001/02/2021</t>
  </si>
  <si>
    <t>001/03/2021</t>
  </si>
  <si>
    <t>001/04/2021</t>
  </si>
  <si>
    <t>001/05/2021</t>
  </si>
  <si>
    <t>14.06.2021</t>
  </si>
  <si>
    <t>001/06/2021</t>
  </si>
  <si>
    <t>15.07.2021</t>
  </si>
  <si>
    <t>001/07/2021</t>
  </si>
  <si>
    <t>13.08.2021</t>
  </si>
  <si>
    <t>001/08/2021</t>
  </si>
  <si>
    <t>10.09.2021</t>
  </si>
  <si>
    <t>001/09/2021</t>
  </si>
  <si>
    <t>001/10/2021</t>
  </si>
  <si>
    <t>001/11/2021</t>
  </si>
  <si>
    <t>001/12/2021</t>
  </si>
  <si>
    <t>Regularisation 2020</t>
  </si>
  <si>
    <t>2016-2019 Tax Audit Settlement</t>
  </si>
  <si>
    <t>PRINCIPAL</t>
  </si>
  <si>
    <t>PENALTIES</t>
  </si>
  <si>
    <t>2.SIPED</t>
  </si>
  <si>
    <t>3.Heli-Union S.A</t>
  </si>
  <si>
    <t>4. Tradex</t>
  </si>
  <si>
    <t>5.Sanlam Assurance Cameroon</t>
  </si>
  <si>
    <t>6.Gas Turbine Applications</t>
  </si>
  <si>
    <t>7.Pan Marine International, INC</t>
  </si>
  <si>
    <t>Exploration and Exploitation of Crude Oil</t>
  </si>
  <si>
    <t>Corporate Philanthropy (Grants and Donations): Constructed Classrooms, building material, IT equipment, scientific laboratory material, didactic material, medical equipment, office equipment, farming material, staff accommodation on business tours, equipment transportation</t>
  </si>
  <si>
    <t>Littoral region, Douala for Addax clubs and Younde for FECARUGBY in international competitions</t>
  </si>
  <si>
    <t>2021 championship</t>
  </si>
  <si>
    <t>FECARUGBY: 2019 insurance to cover players during national championship; support to Head Quarter for hall rentall. APRC: Players' match bonuses, trainers and kinesitherapeut invoices, accommodation, transportation for competitions</t>
  </si>
</sst>
</file>

<file path=xl/styles.xml><?xml version="1.0" encoding="utf-8"?>
<styleSheet xmlns="http://schemas.openxmlformats.org/spreadsheetml/2006/main">
  <numFmts count="19">
    <numFmt numFmtId="0" formatCode="General"/>
    <numFmt numFmtId="1" formatCode="0"/>
    <numFmt numFmtId="14" formatCode="dd/mm/yyyy"/>
    <numFmt numFmtId="166" formatCode="_(* #,##0_);_(* \(#,##0\);_(* &quot;-&quot;??_);_(@_)"/>
    <numFmt numFmtId="165" formatCode="_(* #,##0.00_);_(* \(#,##0.00\);_(* &quot;-&quot;??_);_(@_)"/>
    <numFmt numFmtId="3" formatCode="#,##0"/>
    <numFmt numFmtId="4" formatCode="#,##0.00"/>
    <numFmt numFmtId="49" formatCode="@"/>
    <numFmt numFmtId="164" formatCode="_-* #,##0.00_-;\-* #,##0.00_-;_-* &quot;-&quot;??_-;_-@_-"/>
    <numFmt numFmtId="43" formatCode="_-* #,##0.00\ _€_-;\-* #,##0.00\ _€_-;_-* &quot;-&quot;??\ _€_-;_-@_-"/>
    <numFmt numFmtId="170" formatCode="yyyy\-mm\-dd;@"/>
    <numFmt numFmtId="10" formatCode="0.00%"/>
    <numFmt numFmtId="171" formatCode="#,##0.0000"/>
    <numFmt numFmtId="172" formatCode="_-* #,##0_-;\-* #,##0_-;_-* &quot;-&quot;??_-;_-@_-"/>
    <numFmt numFmtId="169" formatCode="[$-409]d\-mmm\-yy;@"/>
    <numFmt numFmtId="167" formatCode="0.0000"/>
    <numFmt numFmtId="40" formatCode="#,##0.00\ _€;[Red]\-#,##0.00\ _€"/>
    <numFmt numFmtId="17" formatCode="[$-40c]mmm\-yy"/>
    <numFmt numFmtId="168" formatCode="#,##0.00_ ;[Red]\-#,##0.00\ "/>
  </numFmts>
  <fonts count="107">
    <font>
      <name val="Arial"/>
      <sz val="8"/>
    </font>
    <font>
      <name val="Arial"/>
      <sz val="10"/>
      <color rgb="FF000000"/>
    </font>
    <font>
      <name val="Arial"/>
      <b/>
      <sz val="20"/>
      <color rgb="FFFF0000"/>
    </font>
    <font>
      <name val="Trebuchet MS"/>
      <b/>
      <sz val="10"/>
      <color rgb="FFFFFFFF"/>
    </font>
    <font>
      <name val="Trebuchet MS"/>
      <b/>
      <sz val="10"/>
      <color rgb="FF000000"/>
    </font>
    <font>
      <name val="Wingdings"/>
      <charset val="2"/>
      <sz val="10"/>
      <color rgb="FF00B050"/>
    </font>
    <font>
      <name val="Trebuchet MS"/>
      <sz val="10"/>
      <color rgb="FF000000"/>
    </font>
    <font>
      <name val="Arial"/>
      <sz val="10"/>
      <color rgb="FF000000"/>
    </font>
    <font>
      <name val="Trebuchet MS"/>
      <sz val="10"/>
      <color rgb="FF000000"/>
    </font>
    <font>
      <name val="Trebuchet MS"/>
      <b/>
      <sz val="20"/>
      <color rgb="FFFF0000"/>
    </font>
    <font>
      <name val="Trebuchet MS"/>
      <b/>
      <sz val="20"/>
      <color rgb="FFFFFFFF"/>
    </font>
    <font>
      <name val="Trebuchet MS"/>
      <b/>
      <sz val="10"/>
      <color rgb="FF000000"/>
    </font>
    <font>
      <name val="Trebuchet MS"/>
      <sz val="15"/>
      <color rgb="FF000000"/>
    </font>
    <font>
      <name val="Trebuchet MS"/>
      <sz val="8"/>
      <color rgb="FFFF0000"/>
    </font>
    <font>
      <name val="Trebuchet MS"/>
      <b/>
      <i/>
      <sz val="10"/>
      <color rgb="FFFF0000"/>
    </font>
    <font>
      <name val="Trebuchet MS"/>
      <b/>
      <u/>
      <sz val="10"/>
    </font>
    <font>
      <name val="Trebuchet MS"/>
      <sz val="10"/>
    </font>
    <font>
      <name val="Trebuchet MS"/>
      <sz val="9"/>
      <color rgb="FF000000"/>
    </font>
    <font>
      <name val="Trebuchet MS"/>
      <b/>
      <sz val="12"/>
      <color rgb="FFFFFFFF"/>
    </font>
    <font>
      <name val="Trebuchet MS"/>
      <sz val="12"/>
      <color rgb="FFFFFFFF"/>
    </font>
    <font>
      <name val="Trebuchet MS"/>
      <sz val="12"/>
      <color rgb="FF786860"/>
    </font>
    <font>
      <name val="Trebuchet MS"/>
      <b/>
      <sz val="12"/>
      <color rgb="FF000000"/>
    </font>
    <font>
      <name val="Trebuchet MS"/>
      <b/>
      <sz val="12"/>
    </font>
    <font>
      <name val="Trebuchet MS"/>
      <b/>
      <sz val="8"/>
      <color rgb="FF000000"/>
    </font>
    <font>
      <name val="Trebuchet MS"/>
      <sz val="12"/>
    </font>
    <font>
      <name val="Trebuchet MS"/>
      <sz val="9"/>
    </font>
    <font>
      <name val="Trebuchet MS"/>
      <i/>
      <sz val="10"/>
      <color rgb="FFFF0000"/>
    </font>
    <font>
      <name val="Trebuchet MS"/>
      <b/>
      <sz val="8"/>
      <color rgb="FFFFFFFF"/>
    </font>
    <font>
      <name val="Trebuchet MS"/>
      <i/>
      <sz val="12"/>
    </font>
    <font>
      <name val="Trebuchet MS"/>
      <sz val="9"/>
      <color rgb="FFFF0000"/>
    </font>
    <font>
      <name val="Trebuchet MS"/>
      <sz val="12"/>
      <color rgb="FF000000"/>
    </font>
    <font>
      <name val="Trebuchet MS"/>
      <b/>
      <sz val="9"/>
      <color rgb="FFFF0000"/>
    </font>
    <font>
      <name val="Trebuchet MS"/>
      <b/>
      <sz val="10"/>
    </font>
    <font>
      <name val="Trebuchet MS"/>
      <b/>
      <sz val="12"/>
      <color rgb="FF786860"/>
    </font>
    <font>
      <name val="Trebuchet MS"/>
      <b/>
      <u/>
      <sz val="12"/>
    </font>
    <font>
      <name val="Trebuchet MS"/>
      <b/>
      <sz val="12"/>
      <color rgb="FF000000"/>
    </font>
    <font>
      <name val="Arial"/>
      <b/>
      <sz val="12"/>
    </font>
    <font>
      <name val="Arial"/>
      <sz val="8"/>
      <color rgb="FF000000"/>
    </font>
    <font>
      <name val="Arial"/>
      <b/>
      <sz val="8"/>
    </font>
    <font>
      <name val="Arial"/>
      <b/>
      <sz val="10"/>
      <color rgb="FFFFFFFF"/>
    </font>
    <font>
      <name val="Arial"/>
      <b/>
      <sz val="10"/>
    </font>
    <font>
      <name val="Trebuchet MS"/>
      <b/>
      <sz val="8"/>
    </font>
    <font>
      <name val="Trebuchet MS"/>
      <sz val="8"/>
      <color rgb="FF000000"/>
    </font>
    <font>
      <name val="Trebuchet MS"/>
      <b/>
      <u/>
      <sz val="8"/>
      <color rgb="FFFF0000"/>
    </font>
    <font>
      <name val="Trebuchet MS"/>
      <b/>
      <u/>
      <sz val="8"/>
    </font>
    <font>
      <name val="Arial"/>
      <sz val="8"/>
    </font>
    <font>
      <name val="Arial"/>
      <b/>
      <sz val="8"/>
      <color indexed="63"/>
    </font>
    <font>
      <name val="Trebuchet MS"/>
      <i/>
      <sz val="10"/>
      <color rgb="FF000000"/>
    </font>
    <font>
      <name val="Trebuchet MS"/>
      <sz val="8"/>
      <color rgb="FF000000"/>
    </font>
    <font>
      <name val="Trebuchet MS"/>
      <sz val="8"/>
    </font>
    <font>
      <name val="Trebuchet MS"/>
      <sz val="12"/>
      <color rgb="FFFF0000"/>
    </font>
    <font>
      <name val="Trebuchet MS"/>
      <sz val="12"/>
      <color rgb="FF000000"/>
    </font>
    <font>
      <name val="Trebuchet MS"/>
      <i/>
      <sz val="12"/>
      <color rgb="FF000000"/>
    </font>
    <font>
      <name val="Trebuchet MS"/>
      <b/>
      <i/>
      <sz val="12"/>
      <color rgb="FF3F3F3F"/>
    </font>
    <font>
      <name val="Trebuchet MS"/>
      <sz val="20"/>
      <color rgb="FF000000"/>
    </font>
    <font>
      <name val="Trebuchet MS"/>
      <b/>
      <sz val="11"/>
      <color rgb="FF000000"/>
    </font>
    <font>
      <name val="Trebuchet MS"/>
      <sz val="11"/>
    </font>
    <font>
      <name val="Trebuchet MS"/>
      <b/>
      <i/>
      <sz val="10"/>
      <color rgb="FF3F3F3F"/>
    </font>
    <font>
      <name val="Trebuchet MS"/>
      <b/>
      <sz val="10"/>
      <color rgb="FF3F3F3F"/>
    </font>
    <font>
      <name val="Trebuchet MS"/>
      <sz val="10"/>
      <color rgb="FFFF0000"/>
    </font>
    <font>
      <name val="Trebuchet MS"/>
      <sz val="11"/>
      <color rgb="FF000000"/>
    </font>
    <font>
      <name val="Trebuchet MS"/>
      <i/>
      <sz val="10"/>
    </font>
    <font>
      <name val="Trebuchet MS"/>
      <sz val="11"/>
      <color rgb="FF000000"/>
    </font>
    <font>
      <name val="Trebuchet MS"/>
      <b/>
      <sz val="9"/>
      <color rgb="FFFFFFFF"/>
    </font>
    <font>
      <name val="Trebuchet MS"/>
      <b/>
      <sz val="11"/>
      <color rgb="FFFFFFFF"/>
    </font>
    <font>
      <name val="Trebuchet MS"/>
      <b/>
      <sz val="11"/>
    </font>
    <font>
      <name val="Trebuchet MS"/>
      <b/>
      <sz val="9"/>
    </font>
    <font>
      <name val="Trebuchet MS"/>
      <b/>
      <sz val="9"/>
      <color rgb="FF000000"/>
    </font>
    <font>
      <name val="Arial"/>
      <sz val="8"/>
      <color rgb="FF000000"/>
    </font>
    <font>
      <name val="Calibri Light"/>
      <sz val="12"/>
      <color rgb="FF000000"/>
    </font>
    <font>
      <name val="Trebuchet MS"/>
      <sz val="10"/>
      <color rgb="FF000000"/>
    </font>
    <font>
      <name val="Trebuchet MS"/>
      <b/>
      <sz val="10"/>
      <color rgb="FFFF0000"/>
    </font>
    <font>
      <name val="Trebuchet MS"/>
      <sz val="10"/>
      <color rgb="FFFFFFFF"/>
    </font>
    <font>
      <name val="Trebuchet MS"/>
      <b/>
      <sz val="12"/>
      <color rgb="FFFF0000"/>
    </font>
    <font>
      <name val="Calibri"/>
      <b/>
      <sz val="10"/>
      <color rgb="FFFFFFFF"/>
    </font>
    <font>
      <name val="Calibri"/>
      <sz val="10"/>
      <color indexed="18"/>
    </font>
    <font>
      <name val="Calibri"/>
      <b/>
      <sz val="10"/>
      <color rgb="FF000000"/>
    </font>
    <font>
      <name val="Calibri"/>
      <b/>
      <sz val="10"/>
      <color indexed="8"/>
    </font>
    <font>
      <name val="Arial"/>
      <b/>
      <sz val="11"/>
      <color rgb="FF000000"/>
    </font>
    <font>
      <name val="Arial"/>
      <sz val="11"/>
      <color rgb="FF000000"/>
    </font>
    <font>
      <name val="Trebuchet MS"/>
      <b/>
      <sz val="16"/>
      <color rgb="FF000000"/>
    </font>
    <font>
      <name val="Trebuchet MS"/>
      <b/>
      <sz val="16"/>
      <color rgb="FFFFFFFF"/>
    </font>
    <font>
      <name val="Trebuchet MS"/>
      <sz val="16"/>
      <color rgb="FF000000"/>
    </font>
    <font>
      <name val="Trebuchet MS"/>
      <i/>
      <sz val="16"/>
      <color rgb="FF000000"/>
    </font>
    <font>
      <name val="Trebuchet MS"/>
      <b/>
      <i/>
      <sz val="16"/>
      <color rgb="FF000000"/>
    </font>
    <font>
      <name val="Trebuchet MS"/>
      <b/>
      <u/>
      <sz val="16"/>
    </font>
    <font>
      <name val="Calibri"/>
      <b/>
      <sz val="12"/>
      <color rgb="FF000000"/>
    </font>
    <font>
      <name val="Calibri"/>
      <b/>
      <sz val="12"/>
    </font>
    <font>
      <name val="Calibri"/>
      <sz val="12"/>
    </font>
    <font>
      <name val="Arial"/>
      <sz val="12"/>
      <color rgb="FF000000"/>
    </font>
    <font>
      <name val="Calibri"/>
      <sz val="12"/>
      <color rgb="FF000000"/>
    </font>
    <font>
      <name val="Georgia"/>
      <sz val="8"/>
      <color rgb="FF000000"/>
    </font>
    <font>
      <name val="Georgia"/>
      <sz val="8"/>
      <color rgb="FFFF0000"/>
    </font>
    <font>
      <name val="Trebuchet MS"/>
      <b/>
      <sz val="8"/>
      <color rgb="FFFFFFFF"/>
    </font>
    <font>
      <name val="Trebuchet MS"/>
      <sz val="8"/>
      <color rgb="FF786860"/>
    </font>
    <font>
      <name val="Trebuchet MS"/>
      <sz val="11"/>
      <color rgb="FF786860"/>
    </font>
    <font>
      <name val="Trebuchet MS"/>
      <sz val="9"/>
      <color rgb="FF786860"/>
    </font>
    <font>
      <name val="Trebuchet MS"/>
      <b/>
      <sz val="9"/>
      <color rgb="FF786860"/>
    </font>
    <font>
      <name val="Trebuchet MS"/>
      <b/>
      <sz val="11"/>
      <color rgb="FFFF0000"/>
    </font>
    <font>
      <name val="Trebuchet MS"/>
      <b/>
      <sz val="11"/>
      <color rgb="FF786860"/>
    </font>
    <font>
      <name val="Calibri"/>
      <sz val="11"/>
      <color rgb="FF000000"/>
    </font>
    <font>
      <name val="Calibri"/>
      <sz val="11"/>
      <color rgb="FF000000"/>
    </font>
    <font>
      <name val="Arial"/>
      <sz val="10"/>
    </font>
    <font>
      <name val="Calibri"/>
      <b/>
      <sz val="11"/>
      <color rgb="FF3F3F3F"/>
    </font>
    <font>
      <name val="Calibri"/>
      <sz val="11"/>
      <color rgb="FF000000"/>
    </font>
    <font>
      <name val="Calibri"/>
      <sz val="11"/>
      <color rgb="FF000000"/>
    </font>
    <font>
      <name val="Calibri"/>
      <sz val="11"/>
      <color rgb="FF000000"/>
    </font>
  </fonts>
  <fills count="23">
    <fill>
      <patternFill patternType="none"/>
    </fill>
    <fill>
      <patternFill patternType="gray125"/>
    </fill>
    <fill>
      <patternFill patternType="solid">
        <fgColor rgb="FFFFFFFF"/>
        <bgColor indexed="64"/>
      </patternFill>
    </fill>
    <fill>
      <patternFill patternType="solid">
        <fgColor rgb="FF299F94"/>
        <bgColor indexed="64"/>
      </patternFill>
    </fill>
    <fill>
      <patternFill patternType="solid">
        <fgColor rgb="FFEEECE1"/>
        <bgColor indexed="64"/>
      </patternFill>
    </fill>
    <fill>
      <patternFill patternType="lightDown">
        <bgColor rgb="FFF2F2F2"/>
      </patternFill>
    </fill>
    <fill>
      <patternFill patternType="solid">
        <fgColor rgb="FF7F7F7F"/>
        <bgColor indexed="64"/>
      </patternFill>
    </fill>
    <fill>
      <patternFill patternType="solid">
        <fgColor rgb="FFC0514D"/>
        <bgColor indexed="64"/>
      </patternFill>
    </fill>
    <fill>
      <patternFill patternType="solid">
        <fgColor rgb="FFFABF8F"/>
        <bgColor rgb="FF000000"/>
      </patternFill>
    </fill>
    <fill>
      <patternFill patternType="solid">
        <fgColor rgb="FFD6E3BC"/>
        <bgColor rgb="FF000000"/>
      </patternFill>
    </fill>
    <fill>
      <patternFill patternType="solid">
        <fgColor rgb="FFD6E3BC"/>
        <bgColor indexed="64"/>
      </patternFill>
    </fill>
    <fill>
      <patternFill patternType="solid">
        <fgColor rgb="FFFABF8F"/>
        <bgColor indexed="64"/>
      </patternFill>
    </fill>
    <fill>
      <patternFill patternType="solid">
        <fgColor rgb="FFF2F2F2"/>
      </patternFill>
    </fill>
    <fill>
      <patternFill patternType="solid">
        <fgColor rgb="FFDCE5F1"/>
        <bgColor indexed="64"/>
      </patternFill>
    </fill>
    <fill>
      <patternFill patternType="solid">
        <fgColor rgb="FFE36B09"/>
        <bgColor indexed="64"/>
      </patternFill>
    </fill>
    <fill>
      <patternFill patternType="solid">
        <fgColor rgb="FFA5A5A5"/>
        <bgColor indexed="64"/>
      </patternFill>
    </fill>
    <fill>
      <patternFill patternType="solid">
        <fgColor rgb="FF4CACC6"/>
        <bgColor indexed="64"/>
      </patternFill>
    </fill>
    <fill>
      <patternFill patternType="solid">
        <fgColor rgb="FF96B3D7"/>
        <bgColor indexed="64"/>
      </patternFill>
    </fill>
    <fill>
      <patternFill patternType="solid">
        <fgColor rgb="FF92D050"/>
        <bgColor indexed="64"/>
      </patternFill>
    </fill>
    <fill>
      <patternFill patternType="solid">
        <fgColor rgb="FFFFFF00"/>
        <bgColor indexed="64"/>
      </patternFill>
    </fill>
    <fill>
      <patternFill patternType="solid">
        <fgColor rgb="FF2EB0A4"/>
        <bgColor indexed="64"/>
      </patternFill>
    </fill>
    <fill>
      <patternFill patternType="solid">
        <fgColor rgb="FFA4E7E1"/>
        <bgColor indexed="64"/>
      </patternFill>
    </fill>
    <fill>
      <patternFill patternType="solid">
        <fgColor rgb="FFEEE8E5"/>
        <bgColor indexed="64"/>
      </patternFill>
    </fill>
  </fills>
  <borders count="118">
    <border>
      <left/>
      <right/>
      <top/>
      <bottom/>
      <diagonal/>
    </border>
    <border>
      <left style="dashed">
        <color indexed="64"/>
      </left>
      <right style="dashed">
        <color indexed="64"/>
      </right>
      <top style="dashed">
        <color indexed="64"/>
      </top>
      <bottom style="dashed">
        <color indexed="64"/>
      </bottom>
      <diagonal/>
    </border>
    <border>
      <left style="medium">
        <color indexed="64"/>
      </left>
      <right style="dashed">
        <color indexed="64"/>
      </right>
      <top style="medium">
        <color indexed="64"/>
      </top>
      <bottom style="dashed">
        <color indexed="64"/>
      </bottom>
      <diagonal/>
    </border>
    <border>
      <left style="dashed">
        <color indexed="64"/>
      </left>
      <right/>
      <top style="medium">
        <color indexed="64"/>
      </top>
      <bottom style="dashed">
        <color indexed="64"/>
      </bottom>
      <diagonal/>
    </border>
    <border>
      <left style="medium">
        <color indexed="64"/>
      </left>
      <right style="medium">
        <color indexed="64"/>
      </right>
      <top style="medium">
        <color indexed="64"/>
      </top>
      <bottom style="dashed">
        <color indexed="64"/>
      </bottom>
      <diagonal/>
    </border>
    <border>
      <left style="medium">
        <color indexed="64"/>
      </left>
      <right style="dashed">
        <color indexed="64"/>
      </right>
      <top style="dashed">
        <color indexed="64"/>
      </top>
      <bottom style="dashed">
        <color indexed="64"/>
      </bottom>
      <diagonal/>
    </border>
    <border>
      <left style="dashed">
        <color indexed="64"/>
      </left>
      <right/>
      <top style="dashed">
        <color indexed="64"/>
      </top>
      <bottom style="dashed">
        <color indexed="64"/>
      </bottom>
      <diagonal/>
    </border>
    <border>
      <left style="medium">
        <color indexed="64"/>
      </left>
      <right style="medium">
        <color indexed="64"/>
      </right>
      <top style="dashed">
        <color indexed="64"/>
      </top>
      <bottom style="dashed">
        <color indexed="64"/>
      </bottom>
      <diagonal/>
    </border>
    <border>
      <left style="medium">
        <color indexed="64"/>
      </left>
      <right/>
      <top/>
      <bottom/>
      <diagonal/>
    </border>
    <border>
      <left style="medium">
        <color indexed="64"/>
      </left>
      <right style="medium">
        <color indexed="64"/>
      </right>
      <top/>
      <bottom/>
      <diagonal/>
    </border>
    <border>
      <left style="medium">
        <color indexed="64"/>
      </left>
      <right style="dashed">
        <color indexed="64"/>
      </right>
      <top style="dashed">
        <color indexed="64"/>
      </top>
      <bottom style="medium">
        <color indexed="64"/>
      </bottom>
      <diagonal/>
    </border>
    <border>
      <left style="dashed">
        <color indexed="64"/>
      </left>
      <right/>
      <top style="dashed">
        <color indexed="64"/>
      </top>
      <bottom style="medium">
        <color indexed="64"/>
      </bottom>
      <diagonal/>
    </border>
    <border>
      <left style="medium">
        <color indexed="64"/>
      </left>
      <right style="medium">
        <color indexed="64"/>
      </right>
      <top style="dashed">
        <color indexed="64"/>
      </top>
      <bottom style="medium">
        <color indexed="64"/>
      </bottom>
      <diagonal/>
    </border>
    <border>
      <left style="medium">
        <color indexed="64"/>
      </left>
      <right style="medium">
        <color indexed="64"/>
      </right>
      <top style="medium">
        <color indexed="64"/>
      </top>
      <bottom style="medium">
        <color indexed="64"/>
      </bottom>
      <diagonal/>
    </border>
    <border>
      <left style="dashed">
        <color indexed="64"/>
      </left>
      <right style="medium">
        <color indexed="64"/>
      </right>
      <top style="medium">
        <color indexed="64"/>
      </top>
      <bottom style="dashed">
        <color indexed="64"/>
      </bottom>
      <diagonal/>
    </border>
    <border>
      <left style="dashed">
        <color indexed="64"/>
      </left>
      <right style="medium">
        <color indexed="64"/>
      </right>
      <top style="dashed">
        <color indexed="64"/>
      </top>
      <bottom style="dashed">
        <color indexed="64"/>
      </bottom>
      <diagonal/>
    </border>
    <border>
      <left style="dashed">
        <color indexed="64"/>
      </left>
      <right style="medium">
        <color indexed="64"/>
      </right>
      <top style="dashed">
        <color indexed="64"/>
      </top>
      <bottom style="medium">
        <color indexed="64"/>
      </bottom>
      <diagonal/>
    </border>
    <border>
      <left style="medium">
        <color indexed="64"/>
      </left>
      <right/>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dashed">
        <color indexed="64"/>
      </left>
      <right style="dashed">
        <color indexed="64"/>
      </right>
      <top style="medium">
        <color indexed="64"/>
      </top>
      <bottom style="dashed">
        <color indexed="64"/>
      </bottom>
      <diagonal/>
    </border>
    <border>
      <left style="dashed">
        <color indexed="64"/>
      </left>
      <right style="dashed">
        <color indexed="64"/>
      </right>
      <top style="dashed">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dashed">
        <color indexed="64"/>
      </bottom>
      <diagonal/>
    </border>
    <border>
      <left/>
      <right style="medium">
        <color indexed="64"/>
      </right>
      <top style="dashed">
        <color indexed="64"/>
      </top>
      <bottom style="dashed">
        <color indexed="64"/>
      </bottom>
      <diagonal/>
    </border>
    <border>
      <left/>
      <right style="medium">
        <color indexed="64"/>
      </right>
      <top style="dashed">
        <color indexed="64"/>
      </top>
      <bottom style="medium">
        <color indexed="64"/>
      </bottom>
      <diagonal/>
    </border>
    <border>
      <left style="medium">
        <color indexed="64"/>
      </left>
      <right style="dashed">
        <color indexed="64"/>
      </right>
      <top style="dashed">
        <color indexed="64"/>
      </top>
      <bottom/>
      <diagonal/>
    </border>
    <border>
      <left style="dashed">
        <color indexed="64"/>
      </left>
      <right style="dashed">
        <color indexed="64"/>
      </right>
      <top style="dashed">
        <color indexed="64"/>
      </top>
      <bottom/>
      <diagonal/>
    </border>
    <border>
      <left style="dashed">
        <color indexed="64"/>
      </left>
      <right style="medium">
        <color indexed="64"/>
      </right>
      <top style="dashed">
        <color indexed="64"/>
      </top>
      <bottom/>
      <diagonal/>
    </border>
    <border>
      <left style="medium">
        <color indexed="64"/>
      </left>
      <right style="dashed">
        <color indexed="64"/>
      </right>
      <top style="medium">
        <color indexed="64"/>
      </top>
      <bottom style="medium">
        <color indexed="64"/>
      </bottom>
      <diagonal/>
    </border>
    <border>
      <left style="dashed">
        <color indexed="64"/>
      </left>
      <right style="dashed">
        <color indexed="64"/>
      </right>
      <top style="medium">
        <color indexed="64"/>
      </top>
      <bottom style="medium">
        <color indexed="64"/>
      </bottom>
      <diagonal/>
    </border>
    <border>
      <left style="dashed">
        <color indexed="64"/>
      </left>
      <right style="medium">
        <color indexed="64"/>
      </right>
      <top style="medium">
        <color indexed="64"/>
      </top>
      <bottom style="medium">
        <color indexed="64"/>
      </bottom>
      <diagonal/>
    </border>
    <border>
      <left style="medium">
        <color indexed="64"/>
      </left>
      <right/>
      <top style="medium">
        <color indexed="64"/>
      </top>
      <bottom style="dashed">
        <color indexed="64"/>
      </bottom>
      <diagonal/>
    </border>
    <border>
      <left style="medium">
        <color indexed="64"/>
      </left>
      <right/>
      <top style="dashed">
        <color indexed="64"/>
      </top>
      <bottom style="dashed">
        <color indexed="64"/>
      </bottom>
      <diagonal/>
    </border>
    <border>
      <left style="medium">
        <color indexed="64"/>
      </left>
      <right/>
      <top style="dashed">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rgb="FF3F3F3F"/>
      </bottom>
      <diagonal/>
    </border>
    <border>
      <left style="medium">
        <color indexed="64"/>
      </left>
      <right/>
      <top style="thin">
        <color indexed="64"/>
      </top>
      <bottom/>
      <diagonal/>
    </border>
    <border>
      <left/>
      <right style="medium">
        <color indexed="64"/>
      </right>
      <top style="thin">
        <color rgb="FF3F3F3F"/>
      </top>
      <bottom style="thin">
        <color rgb="FF3F3F3F"/>
      </bottom>
      <diagonal/>
    </border>
    <border>
      <left style="medium">
        <color indexed="64"/>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right style="medium">
        <color indexed="64"/>
      </right>
      <top style="thin">
        <color rgb="FF3F3F3F"/>
      </top>
      <bottom/>
      <diagonal/>
    </border>
    <border>
      <left/>
      <right style="medium">
        <color indexed="64"/>
      </right>
      <top style="thin">
        <color indexed="64"/>
      </top>
      <bottom/>
      <diagonal/>
    </border>
    <border>
      <left/>
      <right style="thin">
        <color indexed="64"/>
      </right>
      <top/>
      <bottom style="thin">
        <color indexed="64"/>
      </bottom>
      <diagonal/>
    </border>
    <border>
      <left/>
      <right style="medium">
        <color indexed="64"/>
      </right>
      <top/>
      <bottom style="thin">
        <color rgb="FF3F3F3F"/>
      </bottom>
      <diagonal/>
    </border>
    <border>
      <left/>
      <right style="medium">
        <color indexed="64"/>
      </right>
      <top/>
      <bottom/>
      <diagonal/>
    </border>
    <border>
      <left style="medium">
        <color indexed="64"/>
      </left>
      <right/>
      <top/>
      <bottom style="medium">
        <color indexed="64"/>
      </bottom>
      <diagonal/>
    </border>
    <border>
      <left/>
      <right/>
      <top style="thin">
        <color indexed="64"/>
      </top>
      <bottom style="medium">
        <color indexed="64"/>
      </bottom>
      <diagonal/>
    </border>
    <border>
      <left/>
      <right style="medium">
        <color indexed="64"/>
      </right>
      <top style="thin">
        <color rgb="FF3F3F3F"/>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thin">
        <color rgb="FF3F3F3F"/>
      </right>
      <top/>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rgb="FF3F3F3F"/>
      </right>
      <top/>
      <bottom style="thin">
        <color rgb="FF3F3F3F"/>
      </bottom>
      <diagonal/>
    </border>
    <border>
      <left style="thin">
        <color indexed="64"/>
      </left>
      <right style="medium">
        <color indexed="64"/>
      </right>
      <top/>
      <bottom style="thin">
        <color indexed="64"/>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thin">
        <color indexed="64"/>
      </right>
      <top style="medium">
        <color indexed="64"/>
      </top>
      <bottom style="thin">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right style="medium">
        <color indexed="64"/>
      </right>
      <top style="medium">
        <color indexed="64"/>
      </top>
      <bottom style="medium">
        <color indexed="64"/>
      </bottom>
      <diagonal/>
    </border>
    <border>
      <left/>
      <right/>
      <top style="medium">
        <color indexed="64"/>
      </top>
      <bottom style="dashed">
        <color indexed="64"/>
      </bottom>
      <diagonal/>
    </border>
    <border>
      <left/>
      <right style="dashed">
        <color indexed="64"/>
      </right>
      <top style="medium">
        <color indexed="64"/>
      </top>
      <bottom style="dashed">
        <color indexed="64"/>
      </bottom>
      <diagonal/>
    </border>
    <border>
      <left/>
      <right/>
      <top style="dashed">
        <color indexed="64"/>
      </top>
      <bottom style="dashed">
        <color indexed="64"/>
      </bottom>
      <diagonal/>
    </border>
    <border>
      <left/>
      <right style="dashed">
        <color indexed="64"/>
      </right>
      <top style="dashed">
        <color indexed="64"/>
      </top>
      <bottom style="dashed">
        <color indexed="64"/>
      </bottom>
      <diagonal/>
    </border>
    <border>
      <left style="medium">
        <color indexed="64"/>
      </left>
      <right style="dashed">
        <color indexed="64"/>
      </right>
      <top style="medium">
        <color indexed="64"/>
      </top>
      <bottom/>
      <diagonal/>
    </border>
    <border>
      <left style="dashed">
        <color indexed="64"/>
      </left>
      <right style="dashed">
        <color indexed="64"/>
      </right>
      <top style="medium">
        <color indexed="64"/>
      </top>
      <bottom/>
      <diagonal/>
    </border>
    <border>
      <left style="medium">
        <color indexed="64"/>
      </left>
      <right style="dashed">
        <color indexed="64"/>
      </right>
      <top/>
      <bottom style="dashed">
        <color indexed="64"/>
      </bottom>
      <diagonal/>
    </border>
    <border>
      <left style="dashed">
        <color indexed="64"/>
      </left>
      <right style="dashed">
        <color indexed="64"/>
      </right>
      <top/>
      <bottom style="dashed">
        <color indexed="64"/>
      </bottom>
      <diagonal/>
    </border>
    <border>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dashed">
        <color indexed="64"/>
      </top>
      <bottom/>
      <diagonal/>
    </border>
    <border>
      <left/>
      <right/>
      <top style="dashed">
        <color indexed="64"/>
      </top>
      <bottom/>
      <diagonal/>
    </border>
    <border>
      <left/>
      <right style="medium">
        <color indexed="64"/>
      </right>
      <top style="dashed">
        <color indexed="64"/>
      </top>
      <bottom/>
      <diagonal/>
    </border>
    <border>
      <left style="thin">
        <color rgb="FF3F3F3F"/>
      </left>
      <right style="thin">
        <color rgb="FF3F3F3F"/>
      </right>
      <top style="thin">
        <color rgb="FF3F3F3F"/>
      </top>
      <bottom style="thin">
        <color rgb="FF3F3F3F"/>
      </bottom>
      <diagonal/>
    </border>
  </borders>
  <cellStyleXfs count="10">
    <xf numFmtId="0" fontId="0" fillId="0" borderId="0">
      <alignment vertical="center"/>
    </xf>
    <xf numFmtId="0" fontId="100" fillId="0" borderId="0">
      <alignment vertical="bottom"/>
      <protection locked="0" hidden="0"/>
    </xf>
    <xf numFmtId="165" fontId="37" fillId="0" borderId="0">
      <alignment vertical="top"/>
      <protection locked="0" hidden="0"/>
    </xf>
    <xf numFmtId="0" fontId="101" fillId="0" borderId="0">
      <alignment vertical="bottom"/>
      <protection locked="0" hidden="0"/>
    </xf>
    <xf numFmtId="0" fontId="102" fillId="0" borderId="0">
      <alignment vertical="bottom"/>
      <protection locked="0" hidden="0"/>
    </xf>
    <xf numFmtId="0" fontId="103" fillId="12" borderId="117">
      <alignment vertical="top"/>
      <protection locked="0" hidden="0"/>
    </xf>
    <xf numFmtId="0" fontId="104" fillId="0" borderId="0">
      <alignment vertical="bottom"/>
      <protection locked="0" hidden="0"/>
    </xf>
    <xf numFmtId="0" fontId="105" fillId="0" borderId="0">
      <alignment vertical="bottom"/>
      <protection locked="0" hidden="0"/>
    </xf>
    <xf numFmtId="0" fontId="106" fillId="0" borderId="0">
      <alignment vertical="bottom"/>
      <protection locked="0" hidden="0"/>
    </xf>
    <xf numFmtId="0" fontId="106" fillId="0" borderId="0">
      <alignment vertical="bottom"/>
      <protection locked="0" hidden="0"/>
    </xf>
  </cellStyleXfs>
  <cellXfs count="849">
    <xf numFmtId="0" fontId="0" fillId="0" borderId="0" xfId="0">
      <alignment vertical="center"/>
    </xf>
    <xf numFmtId="0" fontId="1" fillId="2" borderId="0" xfId="0" applyFont="1" applyFill="1" applyAlignment="1">
      <alignment vertical="bottom" wrapText="1"/>
    </xf>
    <xf numFmtId="0" fontId="2" fillId="2" borderId="0" xfId="0" applyFont="1" applyFill="1" applyAlignment="1">
      <alignment horizontal="center" vertical="bottom"/>
    </xf>
    <xf numFmtId="0" fontId="3" fillId="3" borderId="1" xfId="0" applyFont="1" applyFill="1" applyBorder="1" applyAlignment="1">
      <alignment horizontal="center" vertical="center" wrapText="1"/>
    </xf>
    <xf numFmtId="0" fontId="4" fillId="4" borderId="1" xfId="0" applyFont="1" applyFill="1" applyBorder="1" applyAlignment="1">
      <alignment horizontal="center" vertical="center" wrapText="1" readingOrder="1"/>
    </xf>
    <xf numFmtId="0" fontId="4" fillId="4" borderId="1" xfId="0" applyFont="1" applyFill="1" applyBorder="1" applyAlignment="1">
      <alignment vertical="center" wrapText="1" readingOrder="1"/>
    </xf>
    <xf numFmtId="0" fontId="5" fillId="4" borderId="1" xfId="0" applyFont="1" applyFill="1" applyBorder="1" applyAlignment="1">
      <alignment horizontal="center" vertical="center" wrapText="1" readingOrder="1"/>
    </xf>
    <xf numFmtId="0" fontId="6" fillId="4" borderId="1" xfId="0" applyFont="1" applyFill="1" applyBorder="1" applyAlignment="1">
      <alignment horizontal="center" vertical="center" wrapText="1" readingOrder="1"/>
    </xf>
    <xf numFmtId="0" fontId="4" fillId="4" borderId="1" xfId="0" applyFont="1" applyFill="1" applyBorder="1" applyAlignment="1">
      <alignment horizontal="center" vertical="center" wrapText="1"/>
    </xf>
    <xf numFmtId="0" fontId="4" fillId="4" borderId="1" xfId="0" applyFont="1" applyFill="1" applyBorder="1" applyAlignment="1">
      <alignment vertical="center" wrapText="1"/>
    </xf>
    <xf numFmtId="0" fontId="5" fillId="4" borderId="1" xfId="0" applyFont="1" applyFill="1" applyBorder="1" applyAlignment="1">
      <alignment horizontal="center" vertical="center" wrapText="1"/>
    </xf>
    <xf numFmtId="0" fontId="7" fillId="4" borderId="1" xfId="0" applyFont="1" applyFill="1" applyBorder="1" applyAlignment="1">
      <alignment horizontal="center" vertical="center" wrapText="1"/>
    </xf>
    <xf numFmtId="0" fontId="8" fillId="0" borderId="0" xfId="0" applyFont="1" applyAlignment="1">
      <alignment vertical="bottom"/>
    </xf>
    <xf numFmtId="0" fontId="9" fillId="2" borderId="0" xfId="0" applyFont="1" applyFill="1" applyAlignment="1">
      <alignment horizontal="center" vertical="bottom"/>
    </xf>
    <xf numFmtId="0" fontId="8" fillId="0" borderId="0" xfId="0" applyFont="1">
      <alignment vertical="center"/>
    </xf>
    <xf numFmtId="0" fontId="10" fillId="3" borderId="0" xfId="0" applyFont="1" applyFill="1" applyAlignment="1">
      <alignment horizontal="center" vertical="center" wrapText="1"/>
    </xf>
    <xf numFmtId="0" fontId="11" fillId="4" borderId="2" xfId="0" applyFont="1" applyFill="1" applyBorder="1" applyAlignment="1">
      <alignment horizontal="left" vertical="center" wrapText="1"/>
    </xf>
    <xf numFmtId="0" fontId="11" fillId="4" borderId="3" xfId="0" applyFont="1" applyFill="1" applyBorder="1" applyAlignment="1">
      <alignment horizontal="left" vertical="bottom"/>
    </xf>
    <xf numFmtId="0" fontId="12" fillId="0" borderId="4" xfId="0" applyFont="1" applyBorder="1" applyAlignment="1">
      <alignment horizontal="left" vertical="bottom"/>
    </xf>
    <xf numFmtId="0" fontId="11" fillId="4" borderId="5" xfId="0" applyFont="1" applyFill="1" applyBorder="1" applyAlignment="1">
      <alignment horizontal="left" vertical="center" wrapText="1"/>
    </xf>
    <xf numFmtId="0" fontId="11" fillId="4" borderId="6" xfId="0" applyFont="1" applyFill="1" applyBorder="1" applyAlignment="1">
      <alignment horizontal="left" vertical="bottom"/>
    </xf>
    <xf numFmtId="0" fontId="12" fillId="0" borderId="7" xfId="0" applyFont="1" applyBorder="1" applyAlignment="1">
      <alignment horizontal="left" vertical="bottom"/>
    </xf>
    <xf numFmtId="1" fontId="12" fillId="0" borderId="7" xfId="0" applyNumberFormat="1" applyFont="1" applyBorder="1" applyAlignment="1">
      <alignment horizontal="left" vertical="bottom"/>
    </xf>
    <xf numFmtId="0" fontId="8" fillId="0" borderId="8" xfId="0" applyFont="1" applyBorder="1" applyAlignment="1">
      <alignment vertical="bottom"/>
    </xf>
    <xf numFmtId="0" fontId="8" fillId="0" borderId="0" xfId="0" applyFont="1" applyBorder="1" applyAlignment="1">
      <alignment vertical="bottom"/>
    </xf>
    <xf numFmtId="0" fontId="12" fillId="0" borderId="7" xfId="0" applyFont="1" applyBorder="1" applyAlignment="1">
      <alignment horizontal="center" vertical="bottom"/>
    </xf>
    <xf numFmtId="0" fontId="4" fillId="4" borderId="5" xfId="0" applyFont="1" applyFill="1" applyBorder="1" applyAlignment="1">
      <alignment horizontal="left" vertical="center" wrapText="1" readingOrder="1"/>
    </xf>
    <xf numFmtId="0" fontId="4" fillId="4" borderId="6" xfId="0" applyFont="1" applyFill="1" applyBorder="1" applyAlignment="1">
      <alignment horizontal="left" vertical="center" wrapText="1" readingOrder="1"/>
    </xf>
    <xf numFmtId="0" fontId="8" fillId="0" borderId="9" xfId="0" applyFont="1" applyBorder="1" applyAlignment="1">
      <alignment horizontal="left" vertical="bottom"/>
    </xf>
    <xf numFmtId="0" fontId="4" fillId="4" borderId="5" xfId="0" applyFont="1" applyFill="1" applyBorder="1" applyAlignment="1">
      <alignment horizontal="left" vertical="center" wrapText="1" readingOrder="1"/>
    </xf>
    <xf numFmtId="0" fontId="4" fillId="4" borderId="6" xfId="0" applyFont="1" applyFill="1" applyBorder="1" applyAlignment="1">
      <alignment horizontal="left" vertical="center" wrapText="1" readingOrder="1"/>
    </xf>
    <xf numFmtId="0" fontId="8" fillId="0" borderId="9" xfId="0" applyFont="1" applyBorder="1" applyAlignment="1">
      <alignment vertical="bottom"/>
    </xf>
    <xf numFmtId="0" fontId="8" fillId="0" borderId="7" xfId="0" applyFont="1" applyBorder="1" applyAlignment="1">
      <alignment horizontal="center" vertical="bottom"/>
    </xf>
    <xf numFmtId="0" fontId="13" fillId="0" borderId="7" xfId="0" applyFont="1" applyBorder="1" applyAlignment="1">
      <alignment horizontal="left" vertical="bottom"/>
    </xf>
    <xf numFmtId="0" fontId="4" fillId="4" borderId="10" xfId="0" applyFont="1" applyFill="1" applyBorder="1" applyAlignment="1">
      <alignment horizontal="left" vertical="center" wrapText="1" readingOrder="1"/>
    </xf>
    <xf numFmtId="0" fontId="4" fillId="4" borderId="11" xfId="0" applyFont="1" applyFill="1" applyBorder="1" applyAlignment="1">
      <alignment horizontal="left" vertical="center" wrapText="1" readingOrder="1"/>
    </xf>
    <xf numFmtId="0" fontId="8" fillId="0" borderId="12" xfId="0" applyFont="1" applyBorder="1" applyAlignment="1">
      <alignment horizontal="center" vertical="bottom"/>
    </xf>
    <xf numFmtId="0" fontId="12" fillId="0" borderId="13" xfId="0" applyFont="1" applyBorder="1" applyAlignment="1">
      <alignment horizontal="center" vertical="bottom"/>
    </xf>
    <xf numFmtId="0" fontId="14" fillId="0" borderId="0" xfId="0" applyFont="1" applyAlignment="1">
      <alignment vertical="bottom"/>
    </xf>
    <xf numFmtId="0" fontId="13" fillId="0" borderId="0" xfId="0" applyFont="1" applyBorder="1" applyAlignment="1">
      <alignment horizontal="left" vertical="justify" wrapText="1"/>
    </xf>
    <xf numFmtId="0" fontId="15" fillId="0" borderId="0" xfId="1" applyFont="1">
      <alignment vertical="center"/>
    </xf>
    <xf numFmtId="0" fontId="13" fillId="0" borderId="0" xfId="0" applyFont="1" applyBorder="1" applyAlignment="1">
      <alignment horizontal="left" vertical="center" wrapText="1"/>
    </xf>
    <xf numFmtId="0" fontId="16" fillId="0" borderId="0" xfId="1" applyFont="1">
      <alignment vertical="center"/>
    </xf>
    <xf numFmtId="0" fontId="4" fillId="4" borderId="2" xfId="0" applyFont="1" applyFill="1" applyBorder="1" applyAlignment="1">
      <alignment vertical="center" wrapText="1" readingOrder="1"/>
    </xf>
    <xf numFmtId="0" fontId="12" fillId="0" borderId="14" xfId="0" applyFont="1" applyBorder="1" applyAlignment="1">
      <alignment vertical="bottom"/>
    </xf>
    <xf numFmtId="0" fontId="4" fillId="4" borderId="5" xfId="0" applyFont="1" applyFill="1" applyBorder="1" applyAlignment="1">
      <alignment vertical="center" wrapText="1" readingOrder="1"/>
    </xf>
    <xf numFmtId="0" fontId="12" fillId="0" borderId="15" xfId="0" applyFont="1" applyBorder="1" applyAlignment="1">
      <alignment vertical="bottom"/>
    </xf>
    <xf numFmtId="14" fontId="12" fillId="0" borderId="15" xfId="0" applyNumberFormat="1" applyFont="1" applyBorder="1" applyAlignment="1">
      <alignment vertical="bottom"/>
    </xf>
    <xf numFmtId="0" fontId="4" fillId="4" borderId="10" xfId="0" applyFont="1" applyFill="1" applyBorder="1" applyAlignment="1">
      <alignment vertical="center" wrapText="1"/>
    </xf>
    <xf numFmtId="0" fontId="12" fillId="0" borderId="16" xfId="0" applyFont="1" applyBorder="1" applyAlignment="1">
      <alignment vertical="bottom"/>
    </xf>
    <xf numFmtId="0" fontId="17" fillId="0" borderId="0" xfId="0" applyFont="1" applyAlignment="1">
      <alignment vertical="center" wrapText="1"/>
    </xf>
    <xf numFmtId="0" fontId="17" fillId="0" borderId="0" xfId="0" applyFont="1" applyAlignment="1">
      <alignment horizontal="center" vertical="center" wrapText="1"/>
    </xf>
    <xf numFmtId="0" fontId="9" fillId="2" borderId="0" xfId="0" applyFont="1" applyFill="1" applyAlignment="1">
      <alignment horizontal="center" vertical="bottom" wrapText="1"/>
    </xf>
    <xf numFmtId="0" fontId="18" fillId="3" borderId="1" xfId="0" applyFont="1" applyFill="1" applyBorder="1" applyAlignment="1">
      <alignment horizontal="left" vertical="center" wrapText="1"/>
    </xf>
    <xf numFmtId="0" fontId="19" fillId="3" borderId="1" xfId="0" applyFont="1" applyFill="1" applyBorder="1" applyAlignment="1">
      <alignment vertical="center" wrapText="1"/>
    </xf>
    <xf numFmtId="0" fontId="18" fillId="3" borderId="1" xfId="0" applyFont="1" applyFill="1" applyBorder="1" applyAlignment="1">
      <alignment horizontal="center" vertical="center" wrapText="1"/>
    </xf>
    <xf numFmtId="166" fontId="18" fillId="3" borderId="1" xfId="0" applyNumberFormat="1" applyFont="1" applyFill="1" applyBorder="1" applyAlignment="1">
      <alignment horizontal="center" vertical="center" wrapText="1"/>
    </xf>
    <xf numFmtId="0" fontId="20" fillId="4" borderId="1" xfId="0" applyFont="1" applyFill="1" applyBorder="1" applyAlignment="1">
      <alignment horizontal="center" vertical="center"/>
    </xf>
    <xf numFmtId="0" fontId="20" fillId="4" borderId="1" xfId="0" applyFont="1" applyFill="1" applyBorder="1" applyAlignment="1">
      <alignment vertical="justify"/>
    </xf>
    <xf numFmtId="166" fontId="20" fillId="4" borderId="1" xfId="2" applyNumberFormat="1" applyFont="1" applyFill="1" applyBorder="1" applyAlignment="1">
      <alignment horizontal="center" vertical="center"/>
    </xf>
    <xf numFmtId="165" fontId="20" fillId="4" borderId="1" xfId="0" applyNumberFormat="1" applyFont="1" applyFill="1" applyBorder="1">
      <alignment vertical="center"/>
    </xf>
    <xf numFmtId="0" fontId="20" fillId="4" borderId="1" xfId="0" applyFont="1" applyFill="1" applyBorder="1">
      <alignment vertical="center"/>
    </xf>
    <xf numFmtId="165" fontId="20" fillId="4" borderId="1" xfId="2" applyFont="1" applyFill="1" applyBorder="1" applyAlignment="1">
      <alignment horizontal="center" vertical="center"/>
    </xf>
    <xf numFmtId="166" fontId="20" fillId="4" borderId="1" xfId="0" applyNumberFormat="1" applyFont="1" applyFill="1" applyBorder="1">
      <alignment vertical="center"/>
    </xf>
    <xf numFmtId="0" fontId="13" fillId="0" borderId="0" xfId="1" applyFont="1">
      <alignment vertical="center"/>
    </xf>
    <xf numFmtId="0" fontId="19" fillId="3" borderId="1" xfId="0" applyFont="1" applyFill="1" applyBorder="1" applyAlignment="1">
      <alignment horizontal="center" vertical="center" wrapText="1"/>
    </xf>
    <xf numFmtId="0" fontId="18" fillId="3" borderId="1" xfId="0" applyFont="1" applyFill="1" applyBorder="1" applyAlignment="1">
      <alignment vertical="center" wrapText="1"/>
    </xf>
    <xf numFmtId="166" fontId="18" fillId="3" borderId="1" xfId="0" applyNumberFormat="1" applyFont="1" applyFill="1" applyBorder="1" applyAlignment="1">
      <alignment vertical="center" wrapText="1"/>
    </xf>
    <xf numFmtId="166" fontId="20" fillId="4" borderId="1" xfId="2" applyNumberFormat="1" applyFont="1" applyFill="1" applyBorder="1">
      <alignment vertical="center"/>
    </xf>
    <xf numFmtId="0" fontId="18" fillId="3" borderId="1" xfId="0" applyFont="1" applyFill="1" applyBorder="1" applyAlignment="1">
      <alignment horizontal="center" vertical="center" wrapText="1"/>
    </xf>
    <xf numFmtId="0" fontId="21" fillId="4" borderId="1" xfId="0" applyFont="1" applyFill="1" applyBorder="1" applyAlignment="1">
      <alignment vertical="center" wrapText="1"/>
    </xf>
    <xf numFmtId="0" fontId="22" fillId="4" borderId="1" xfId="0" applyFont="1" applyFill="1" applyBorder="1" applyAlignment="1">
      <alignment vertical="center" wrapText="1"/>
    </xf>
    <xf numFmtId="3" fontId="21" fillId="4" borderId="1" xfId="0" applyNumberFormat="1" applyFont="1" applyFill="1" applyBorder="1" applyAlignment="1">
      <alignment vertical="center" wrapText="1"/>
    </xf>
    <xf numFmtId="0" fontId="23" fillId="4" borderId="1" xfId="0" applyFont="1" applyFill="1" applyBorder="1" applyAlignment="1">
      <alignment vertical="center" wrapText="1"/>
    </xf>
    <xf numFmtId="166" fontId="24" fillId="4" borderId="1" xfId="0" applyNumberFormat="1" applyFont="1" applyFill="1" applyBorder="1" applyAlignment="1">
      <alignment vertical="center" wrapText="1"/>
    </xf>
    <xf numFmtId="3" fontId="24" fillId="4" borderId="1" xfId="0" applyNumberFormat="1" applyFont="1" applyFill="1" applyBorder="1" applyAlignment="1">
      <alignment vertical="center" wrapText="1"/>
    </xf>
    <xf numFmtId="3" fontId="24" fillId="5" borderId="1" xfId="0" applyNumberFormat="1" applyFont="1" applyFill="1" applyBorder="1" applyAlignment="1">
      <alignment vertical="center" wrapText="1"/>
    </xf>
    <xf numFmtId="166" fontId="25" fillId="4" borderId="1" xfId="0" applyNumberFormat="1" applyFont="1" applyFill="1" applyBorder="1" applyAlignment="1">
      <alignment vertical="center" wrapText="1"/>
    </xf>
    <xf numFmtId="3" fontId="26" fillId="4" borderId="1" xfId="0" applyNumberFormat="1" applyFont="1" applyFill="1" applyBorder="1" applyAlignment="1">
      <alignment horizontal="center" vertical="center" wrapText="1"/>
    </xf>
    <xf numFmtId="0" fontId="18" fillId="6" borderId="1" xfId="0" applyFont="1" applyFill="1" applyBorder="1" applyAlignment="1">
      <alignment vertical="center" wrapText="1"/>
    </xf>
    <xf numFmtId="166" fontId="18" fillId="6" borderId="1" xfId="0" applyNumberFormat="1" applyFont="1" applyFill="1" applyBorder="1" applyAlignment="1">
      <alignment vertical="center" wrapText="1"/>
    </xf>
    <xf numFmtId="0" fontId="27" fillId="6" borderId="1" xfId="0" applyFont="1" applyFill="1" applyBorder="1" applyAlignment="1">
      <alignment vertical="center" wrapText="1"/>
    </xf>
    <xf numFmtId="166" fontId="22" fillId="4" borderId="1" xfId="0" applyNumberFormat="1" applyFont="1" applyFill="1" applyBorder="1" applyAlignment="1">
      <alignment vertical="center" wrapText="1"/>
    </xf>
    <xf numFmtId="166" fontId="24" fillId="4" borderId="1" xfId="0" applyNumberFormat="1" applyFont="1" applyFill="1" applyBorder="1" applyAlignment="1">
      <alignment horizontal="center" vertical="center" wrapText="1"/>
    </xf>
    <xf numFmtId="166" fontId="24" fillId="4" borderId="1" xfId="0" applyNumberFormat="1" applyFont="1" applyFill="1" applyBorder="1" applyAlignment="1">
      <alignment vertical="top" wrapText="1"/>
    </xf>
    <xf numFmtId="3" fontId="28" fillId="4" borderId="1" xfId="0" applyNumberFormat="1" applyFont="1" applyFill="1" applyBorder="1" applyAlignment="1">
      <alignment vertical="center" wrapText="1"/>
    </xf>
    <xf numFmtId="4" fontId="24" fillId="4" borderId="1" xfId="0" applyNumberFormat="1" applyFont="1" applyFill="1" applyBorder="1" applyAlignment="1">
      <alignment vertical="center" wrapText="1"/>
    </xf>
    <xf numFmtId="0" fontId="29" fillId="0" borderId="0" xfId="0" applyFont="1" applyAlignment="1">
      <alignment vertical="center" wrapText="1"/>
    </xf>
    <xf numFmtId="165" fontId="18" fillId="6" borderId="1" xfId="0" applyNumberFormat="1" applyFont="1" applyFill="1" applyBorder="1" applyAlignment="1">
      <alignment vertical="center" wrapText="1"/>
    </xf>
    <xf numFmtId="0" fontId="18" fillId="6" borderId="17" xfId="0" applyFont="1" applyFill="1" applyBorder="1" applyAlignment="1">
      <alignment vertical="center" wrapText="1"/>
    </xf>
    <xf numFmtId="0" fontId="18" fillId="6" borderId="18" xfId="0" applyFont="1" applyFill="1" applyBorder="1" applyAlignment="1">
      <alignment vertical="center" wrapText="1"/>
    </xf>
    <xf numFmtId="166" fontId="18" fillId="6" borderId="19" xfId="0" applyNumberFormat="1" applyFont="1" applyFill="1" applyBorder="1" applyAlignment="1">
      <alignment vertical="center" wrapText="1"/>
    </xf>
    <xf numFmtId="0" fontId="27" fillId="6" borderId="20" xfId="0" applyFont="1" applyFill="1" applyBorder="1" applyAlignment="1">
      <alignment vertical="center" wrapText="1"/>
    </xf>
    <xf numFmtId="0" fontId="18" fillId="7" borderId="8" xfId="0" applyFont="1" applyFill="1" applyBorder="1">
      <alignment vertical="center"/>
    </xf>
    <xf numFmtId="0" fontId="18" fillId="7" borderId="0" xfId="0" applyFont="1" applyFill="1">
      <alignment vertical="center"/>
    </xf>
    <xf numFmtId="166" fontId="30" fillId="4" borderId="1" xfId="0" applyNumberFormat="1" applyFont="1" applyFill="1" applyBorder="1" applyAlignment="1">
      <alignment vertical="center" wrapText="1"/>
    </xf>
    <xf numFmtId="0" fontId="17" fillId="0" borderId="0" xfId="0" applyFont="1">
      <alignment vertical="center"/>
    </xf>
    <xf numFmtId="166" fontId="22" fillId="4" borderId="1" xfId="0" applyNumberFormat="1" applyFont="1" applyFill="1" applyBorder="1" applyAlignment="1">
      <alignment vertical="top" wrapText="1"/>
    </xf>
    <xf numFmtId="166" fontId="24" fillId="4" borderId="1" xfId="0" applyNumberFormat="1" applyFont="1" applyFill="1" applyBorder="1" applyAlignment="1">
      <alignment horizontal="center" vertical="top" wrapText="1"/>
    </xf>
    <xf numFmtId="165" fontId="18" fillId="6" borderId="19" xfId="0" applyNumberFormat="1" applyFont="1" applyFill="1" applyBorder="1" applyAlignment="1">
      <alignment vertical="center" wrapText="1"/>
    </xf>
    <xf numFmtId="166" fontId="24" fillId="4" borderId="1" xfId="0" applyNumberFormat="1" applyFont="1" applyFill="1" applyBorder="1" applyAlignment="1">
      <alignment horizontal="left" vertical="center" wrapText="1"/>
    </xf>
    <xf numFmtId="166" fontId="24" fillId="4" borderId="1" xfId="0" applyNumberFormat="1" applyFont="1" applyFill="1" applyBorder="1" applyAlignment="1">
      <alignment horizontal="left" vertical="top" wrapText="1"/>
    </xf>
    <xf numFmtId="0" fontId="31" fillId="0" borderId="0" xfId="0" applyFont="1" applyAlignment="1">
      <alignment vertical="center" wrapText="1"/>
    </xf>
    <xf numFmtId="0" fontId="31" fillId="0" borderId="0" xfId="0" applyFont="1">
      <alignment vertical="center"/>
    </xf>
    <xf numFmtId="0" fontId="8" fillId="0" borderId="0" xfId="0" applyFont="1" applyAlignment="1">
      <alignment vertical="center" wrapText="1"/>
    </xf>
    <xf numFmtId="0" fontId="15" fillId="0" borderId="0" xfId="1" applyFont="1" applyAlignment="1">
      <alignment vertical="center" wrapText="1"/>
    </xf>
    <xf numFmtId="0" fontId="16" fillId="0" borderId="0" xfId="1" applyFont="1" applyAlignment="1">
      <alignment vertical="center" wrapText="1"/>
    </xf>
    <xf numFmtId="49" fontId="16" fillId="0" borderId="0" xfId="1" applyNumberFormat="1" applyFont="1" applyAlignment="1">
      <alignment horizontal="right" vertical="center" wrapText="1"/>
    </xf>
    <xf numFmtId="0" fontId="16" fillId="0" borderId="0" xfId="1" applyFont="1" applyAlignment="1">
      <alignment vertical="center" wrapText="1"/>
    </xf>
    <xf numFmtId="0" fontId="4" fillId="4" borderId="21" xfId="0" applyFont="1" applyFill="1" applyBorder="1" applyAlignment="1">
      <alignment vertical="center" wrapText="1" readingOrder="1"/>
    </xf>
    <xf numFmtId="0" fontId="8" fillId="0" borderId="21" xfId="0" applyFont="1" applyBorder="1" applyAlignment="1">
      <alignment horizontal="center" vertical="center"/>
    </xf>
    <xf numFmtId="14" fontId="8" fillId="0" borderId="21" xfId="0" applyNumberFormat="1" applyFont="1" applyBorder="1" applyAlignment="1">
      <alignment horizontal="center" vertical="bottom"/>
    </xf>
    <xf numFmtId="0" fontId="8" fillId="0" borderId="21" xfId="0" applyFont="1" applyBorder="1" applyAlignment="1">
      <alignment horizontal="center" vertical="bottom"/>
    </xf>
    <xf numFmtId="0" fontId="32" fillId="0" borderId="0" xfId="1" applyFont="1" applyAlignment="1">
      <alignment vertical="center" wrapText="1"/>
    </xf>
    <xf numFmtId="0" fontId="32" fillId="0" borderId="0" xfId="1" applyFont="1" applyAlignment="1">
      <alignment vertical="center" wrapText="1"/>
    </xf>
    <xf numFmtId="0" fontId="15" fillId="0" borderId="0" xfId="1" applyFont="1" applyAlignment="1">
      <alignment vertical="center" wrapText="1"/>
    </xf>
    <xf numFmtId="0" fontId="16" fillId="0" borderId="0" xfId="1" applyFont="1" applyAlignment="1">
      <alignment horizontal="left" vertical="center" wrapText="1"/>
    </xf>
    <xf numFmtId="0" fontId="8" fillId="0" borderId="0" xfId="0" applyFont="1" applyAlignment="1">
      <alignment horizontal="center" vertical="center" wrapText="1"/>
    </xf>
    <xf numFmtId="0" fontId="20" fillId="4" borderId="1" xfId="0" applyFont="1" applyFill="1" applyBorder="1" applyAlignment="1">
      <alignment horizontal="left" vertical="justify"/>
    </xf>
    <xf numFmtId="0" fontId="13" fillId="0" borderId="0" xfId="1" applyFont="1" applyFill="1" applyBorder="1">
      <alignment vertical="center"/>
    </xf>
    <xf numFmtId="166" fontId="33" fillId="4" borderId="1" xfId="0" applyNumberFormat="1" applyFont="1" applyFill="1" applyBorder="1">
      <alignment vertical="center"/>
    </xf>
    <xf numFmtId="0" fontId="18" fillId="3" borderId="1" xfId="0" applyFont="1" applyFill="1" applyBorder="1" applyAlignment="1">
      <alignment horizontal="center" vertical="center" wrapText="1"/>
    </xf>
    <xf numFmtId="0" fontId="31" fillId="0" borderId="22" xfId="0" applyFont="1" applyFill="1" applyBorder="1">
      <alignment vertical="center"/>
    </xf>
    <xf numFmtId="0" fontId="31" fillId="0" borderId="0" xfId="0" applyFont="1" applyFill="1" applyBorder="1" applyAlignment="1">
      <alignment vertical="center" wrapText="1"/>
    </xf>
    <xf numFmtId="166" fontId="31" fillId="0" borderId="0" xfId="0" applyNumberFormat="1" applyFont="1" applyFill="1" applyBorder="1" applyAlignment="1">
      <alignment vertical="center" wrapText="1"/>
    </xf>
    <xf numFmtId="0" fontId="34" fillId="0" borderId="0" xfId="1" applyFont="1">
      <alignment vertical="center"/>
    </xf>
    <xf numFmtId="0" fontId="34" fillId="0" borderId="0" xfId="1" applyFont="1" applyAlignment="1">
      <alignment vertical="center" wrapText="1"/>
    </xf>
    <xf numFmtId="0" fontId="30" fillId="0" borderId="0" xfId="0" applyFont="1" applyAlignment="1">
      <alignment vertical="center" wrapText="1"/>
    </xf>
    <xf numFmtId="0" fontId="24" fillId="0" borderId="0" xfId="1" applyFont="1" applyAlignment="1">
      <alignment vertical="center" wrapText="1"/>
    </xf>
    <xf numFmtId="49" fontId="24" fillId="0" borderId="0" xfId="1" applyNumberFormat="1" applyFont="1" applyAlignment="1">
      <alignment horizontal="right" vertical="center" wrapText="1"/>
    </xf>
    <xf numFmtId="49" fontId="24" fillId="0" borderId="0" xfId="1" applyNumberFormat="1" applyFont="1" applyFill="1" applyBorder="1" applyAlignment="1">
      <alignment horizontal="right" vertical="center" wrapText="1"/>
    </xf>
    <xf numFmtId="0" fontId="24" fillId="0" borderId="0" xfId="1" applyFont="1" applyFill="1" applyBorder="1" applyAlignment="1">
      <alignment vertical="center" wrapText="1"/>
    </xf>
    <xf numFmtId="0" fontId="24" fillId="0" borderId="0" xfId="1" applyFont="1" applyAlignment="1">
      <alignment vertical="center" wrapText="1"/>
    </xf>
    <xf numFmtId="0" fontId="35" fillId="4" borderId="23" xfId="0" applyFont="1" applyFill="1" applyBorder="1" applyAlignment="1">
      <alignment vertical="center" wrapText="1" readingOrder="1"/>
    </xf>
    <xf numFmtId="0" fontId="30" fillId="0" borderId="24" xfId="0" applyFont="1" applyBorder="1" applyAlignment="1">
      <alignment horizontal="left" vertical="bottom"/>
    </xf>
    <xf numFmtId="0" fontId="30" fillId="0" borderId="25" xfId="0" applyFont="1" applyBorder="1" applyAlignment="1">
      <alignment horizontal="left" vertical="bottom"/>
    </xf>
    <xf numFmtId="0" fontId="30" fillId="0" borderId="26" xfId="0" applyFont="1" applyBorder="1" applyAlignment="1">
      <alignment horizontal="left" vertical="bottom"/>
    </xf>
    <xf numFmtId="0" fontId="35" fillId="4" borderId="27" xfId="0" applyFont="1" applyFill="1" applyBorder="1" applyAlignment="1">
      <alignment vertical="center" wrapText="1" readingOrder="1"/>
    </xf>
    <xf numFmtId="0" fontId="30" fillId="0" borderId="28" xfId="0" applyFont="1" applyBorder="1" applyAlignment="1">
      <alignment horizontal="left" vertical="bottom"/>
    </xf>
    <xf numFmtId="0" fontId="30" fillId="0" borderId="29" xfId="0" applyFont="1" applyBorder="1" applyAlignment="1">
      <alignment horizontal="left" vertical="bottom"/>
    </xf>
    <xf numFmtId="0" fontId="30" fillId="0" borderId="30" xfId="0" applyFont="1" applyBorder="1" applyAlignment="1">
      <alignment horizontal="left" vertical="bottom"/>
    </xf>
    <xf numFmtId="0" fontId="30" fillId="0" borderId="21" xfId="0" applyFont="1" applyBorder="1" applyAlignment="1">
      <alignment horizontal="left" vertical="bottom"/>
    </xf>
    <xf numFmtId="0" fontId="30" fillId="0" borderId="31" xfId="0" applyFont="1" applyBorder="1" applyAlignment="1">
      <alignment horizontal="left" vertical="bottom"/>
    </xf>
    <xf numFmtId="0" fontId="35" fillId="4" borderId="32" xfId="0" applyFont="1" applyFill="1" applyBorder="1" applyAlignment="1">
      <alignment vertical="center" wrapText="1" readingOrder="1"/>
    </xf>
    <xf numFmtId="0" fontId="30" fillId="0" borderId="33" xfId="0" applyFont="1" applyBorder="1" applyAlignment="1">
      <alignment horizontal="center" vertical="bottom"/>
    </xf>
    <xf numFmtId="0" fontId="30" fillId="0" borderId="34" xfId="0" applyFont="1" applyBorder="1" applyAlignment="1">
      <alignment horizontal="center" vertical="bottom"/>
    </xf>
    <xf numFmtId="0" fontId="36" fillId="0" borderId="0" xfId="3" applyFont="1">
      <alignment vertical="center"/>
    </xf>
    <xf numFmtId="0" fontId="34" fillId="0" borderId="0" xfId="1" applyFont="1" applyAlignment="1">
      <alignment vertical="center" wrapText="1"/>
    </xf>
    <xf numFmtId="0" fontId="22" fillId="0" borderId="0" xfId="1" applyFont="1" applyAlignment="1">
      <alignment vertical="center" wrapText="1"/>
    </xf>
    <xf numFmtId="0" fontId="24" fillId="0" borderId="0" xfId="1" applyFont="1" applyAlignment="1">
      <alignment horizontal="left" vertical="center" wrapText="1"/>
    </xf>
    <xf numFmtId="0" fontId="30" fillId="0" borderId="35" xfId="0" applyFont="1" applyBorder="1" applyAlignment="1">
      <alignment horizontal="left" vertical="bottom"/>
    </xf>
    <xf numFmtId="0" fontId="30" fillId="0" borderId="36" xfId="0" applyFont="1" applyBorder="1" applyAlignment="1">
      <alignment horizontal="left" vertical="bottom"/>
    </xf>
    <xf numFmtId="0" fontId="30" fillId="0" borderId="21" xfId="0" applyFont="1" applyBorder="1" applyAlignment="1">
      <alignment horizontal="left" vertical="justify"/>
    </xf>
    <xf numFmtId="0" fontId="30" fillId="0" borderId="31" xfId="0" applyFont="1" applyBorder="1" applyAlignment="1">
      <alignment horizontal="left" vertical="justify"/>
    </xf>
    <xf numFmtId="0" fontId="30" fillId="0" borderId="21" xfId="0" applyFont="1" applyBorder="1" applyAlignment="1">
      <alignment horizontal="center" vertical="bottom"/>
    </xf>
    <xf numFmtId="0" fontId="30" fillId="0" borderId="31" xfId="0" applyFont="1" applyBorder="1" applyAlignment="1">
      <alignment horizontal="center" vertical="bottom"/>
    </xf>
    <xf numFmtId="0" fontId="24" fillId="0" borderId="0" xfId="1" applyFont="1" applyBorder="1" applyAlignment="1">
      <alignment vertical="center" wrapText="1"/>
    </xf>
    <xf numFmtId="0" fontId="22" fillId="0" borderId="0" xfId="1" applyFont="1" applyBorder="1" applyAlignment="1">
      <alignment vertical="center" wrapText="1"/>
    </xf>
    <xf numFmtId="0" fontId="30" fillId="0" borderId="0" xfId="0" applyFont="1" applyBorder="1" applyAlignment="1">
      <alignment horizontal="center" vertical="center" wrapText="1"/>
    </xf>
    <xf numFmtId="0" fontId="30" fillId="0" borderId="0" xfId="0" applyFont="1" applyBorder="1" applyAlignment="1">
      <alignment vertical="center" wrapText="1"/>
    </xf>
    <xf numFmtId="0" fontId="8" fillId="0" borderId="0" xfId="0" applyFont="1" applyBorder="1" applyAlignment="1">
      <alignment vertical="center" wrapText="1"/>
    </xf>
    <xf numFmtId="0" fontId="32" fillId="0" borderId="0" xfId="1" applyFont="1" applyBorder="1" applyAlignment="1">
      <alignment vertical="center" wrapText="1"/>
    </xf>
    <xf numFmtId="0" fontId="8" fillId="0" borderId="0" xfId="0" applyFont="1" applyBorder="1" applyAlignment="1">
      <alignment horizontal="center" vertical="center" wrapText="1"/>
    </xf>
    <xf numFmtId="0" fontId="16" fillId="0" borderId="0" xfId="1" applyFont="1" applyBorder="1" applyAlignment="1">
      <alignment vertical="center" wrapText="1"/>
    </xf>
    <xf numFmtId="0" fontId="37" fillId="0" borderId="0" xfId="3" applyFont="1" applyFill="1" applyBorder="1">
      <alignment vertical="center"/>
    </xf>
    <xf numFmtId="0" fontId="38" fillId="0" borderId="0" xfId="3" applyFont="1" applyFill="1" applyBorder="1" applyAlignment="1">
      <alignment horizontal="left" vertical="center"/>
    </xf>
    <xf numFmtId="0" fontId="39" fillId="3" borderId="2" xfId="4" applyFont="1" applyFill="1" applyBorder="1" applyAlignment="1">
      <alignment horizontal="center" vertical="center" wrapText="1"/>
    </xf>
    <xf numFmtId="0" fontId="39" fillId="3" borderId="37" xfId="4" applyFont="1" applyFill="1" applyBorder="1" applyAlignment="1">
      <alignment horizontal="center" vertical="center" wrapText="1"/>
    </xf>
    <xf numFmtId="0" fontId="3" fillId="3" borderId="37" xfId="4" applyFont="1" applyFill="1" applyBorder="1" applyAlignment="1">
      <alignment horizontal="center" vertical="center" wrapText="1"/>
    </xf>
    <xf numFmtId="0" fontId="39" fillId="3" borderId="14" xfId="4" applyFont="1" applyFill="1" applyBorder="1" applyAlignment="1">
      <alignment horizontal="center" vertical="center" wrapText="1"/>
    </xf>
    <xf numFmtId="0" fontId="40" fillId="4" borderId="5" xfId="3" applyFont="1" applyFill="1" applyBorder="1" applyAlignment="1">
      <alignment horizontal="center" vertical="center"/>
    </xf>
    <xf numFmtId="0" fontId="1" fillId="4" borderId="1" xfId="3" applyFont="1" applyFill="1" applyBorder="1">
      <alignment vertical="center"/>
    </xf>
    <xf numFmtId="0" fontId="1" fillId="4" borderId="1" xfId="3" applyFont="1" applyFill="1" applyBorder="1" applyAlignment="1">
      <alignment horizontal="center" vertical="center"/>
    </xf>
    <xf numFmtId="0" fontId="1" fillId="4" borderId="1" xfId="3" applyFont="1" applyFill="1" applyBorder="1" applyAlignment="1">
      <alignment horizontal="right" vertical="center"/>
    </xf>
    <xf numFmtId="0" fontId="1" fillId="4" borderId="15" xfId="3" applyFont="1" applyFill="1" applyBorder="1" applyAlignment="1">
      <alignment horizontal="right" vertical="center"/>
    </xf>
    <xf numFmtId="0" fontId="1" fillId="4" borderId="5" xfId="3" applyFont="1" applyFill="1" applyBorder="1" applyAlignment="1">
      <alignment horizontal="center" vertical="center"/>
    </xf>
    <xf numFmtId="166" fontId="1" fillId="4" borderId="1" xfId="2" applyNumberFormat="1" applyFont="1" applyFill="1" applyBorder="1" applyAlignment="1">
      <alignment horizontal="right" vertical="center"/>
    </xf>
    <xf numFmtId="0" fontId="40" fillId="4" borderId="10" xfId="3" applyFont="1" applyFill="1" applyBorder="1" applyAlignment="1">
      <alignment horizontal="center" vertical="center"/>
    </xf>
    <xf numFmtId="0" fontId="1" fillId="4" borderId="38" xfId="3" applyFont="1" applyFill="1" applyBorder="1">
      <alignment vertical="center"/>
    </xf>
    <xf numFmtId="0" fontId="1" fillId="4" borderId="38" xfId="3" applyFont="1" applyFill="1" applyBorder="1" applyAlignment="1">
      <alignment horizontal="center" vertical="center"/>
    </xf>
    <xf numFmtId="0" fontId="1" fillId="4" borderId="38" xfId="3" applyFont="1" applyFill="1" applyBorder="1" applyAlignment="1">
      <alignment horizontal="right" vertical="center"/>
    </xf>
    <xf numFmtId="0" fontId="1" fillId="4" borderId="16" xfId="3" applyFont="1" applyFill="1" applyBorder="1" applyAlignment="1">
      <alignment horizontal="right" vertical="center"/>
    </xf>
    <xf numFmtId="0" fontId="1" fillId="0" borderId="0" xfId="3" applyFont="1" applyFill="1" applyBorder="1">
      <alignment vertical="center"/>
    </xf>
    <xf numFmtId="0" fontId="39" fillId="3" borderId="39" xfId="3" applyFont="1" applyFill="1" applyBorder="1">
      <alignment vertical="center"/>
    </xf>
    <xf numFmtId="0" fontId="39" fillId="3" borderId="40" xfId="3" applyFont="1" applyFill="1" applyBorder="1">
      <alignment vertical="center"/>
    </xf>
    <xf numFmtId="166" fontId="39" fillId="3" borderId="40" xfId="3" applyNumberFormat="1" applyFont="1" applyFill="1" applyBorder="1">
      <alignment vertical="center"/>
    </xf>
    <xf numFmtId="166" fontId="39" fillId="3" borderId="41" xfId="3" applyNumberFormat="1" applyFont="1" applyFill="1" applyBorder="1">
      <alignment vertical="center"/>
    </xf>
    <xf numFmtId="0" fontId="39" fillId="0" borderId="0" xfId="3" applyFont="1" applyFill="1" applyBorder="1">
      <alignment vertical="center"/>
    </xf>
    <xf numFmtId="166" fontId="39" fillId="0" borderId="0" xfId="3" applyNumberFormat="1" applyFont="1" applyFill="1" applyBorder="1">
      <alignment vertical="center"/>
    </xf>
    <xf numFmtId="0" fontId="41" fillId="0" borderId="0" xfId="1" applyFont="1" applyFill="1" applyBorder="1">
      <alignment vertical="center"/>
    </xf>
    <xf numFmtId="0" fontId="42" fillId="0" borderId="0" xfId="1" applyFont="1" applyFill="1" applyBorder="1">
      <alignment vertical="center"/>
    </xf>
    <xf numFmtId="0" fontId="43" fillId="0" borderId="0" xfId="1" applyFont="1">
      <alignment vertical="center"/>
    </xf>
    <xf numFmtId="0" fontId="44" fillId="0" borderId="0" xfId="1" applyFont="1">
      <alignment vertical="center"/>
    </xf>
    <xf numFmtId="0" fontId="42" fillId="0" borderId="0" xfId="0" applyFont="1">
      <alignment vertical="center"/>
    </xf>
    <xf numFmtId="0" fontId="45" fillId="0" borderId="0" xfId="1" applyFont="1" applyBorder="1">
      <alignment vertical="center"/>
    </xf>
    <xf numFmtId="0" fontId="45" fillId="0" borderId="0" xfId="1" applyFont="1">
      <alignment vertical="center"/>
    </xf>
    <xf numFmtId="0" fontId="30" fillId="0" borderId="14" xfId="0" applyFont="1" applyBorder="1" applyAlignment="1">
      <alignment vertical="bottom"/>
    </xf>
    <xf numFmtId="0" fontId="30" fillId="0" borderId="15" xfId="0" applyFont="1" applyBorder="1" applyAlignment="1">
      <alignment vertical="justify"/>
    </xf>
    <xf numFmtId="14" fontId="30" fillId="0" borderId="15" xfId="0" applyNumberFormat="1" applyFont="1" applyBorder="1" applyAlignment="1">
      <alignment vertical="justify"/>
    </xf>
    <xf numFmtId="0" fontId="46" fillId="0" borderId="0" xfId="3" applyFont="1" applyFill="1" applyBorder="1">
      <alignment vertical="center"/>
    </xf>
    <xf numFmtId="0" fontId="44" fillId="0" borderId="0" xfId="1" applyFont="1">
      <alignment vertical="center"/>
    </xf>
    <xf numFmtId="0" fontId="4" fillId="4" borderId="4" xfId="0" applyFont="1" applyFill="1" applyBorder="1" applyAlignment="1">
      <alignment vertical="center" wrapText="1" readingOrder="1"/>
    </xf>
    <xf numFmtId="0" fontId="30" fillId="0" borderId="42" xfId="0" applyFont="1" applyBorder="1" applyAlignment="1">
      <alignment vertical="bottom"/>
    </xf>
    <xf numFmtId="0" fontId="4" fillId="4" borderId="7" xfId="0" applyFont="1" applyFill="1" applyBorder="1" applyAlignment="1">
      <alignment vertical="center" wrapText="1" readingOrder="1"/>
    </xf>
    <xf numFmtId="0" fontId="30" fillId="0" borderId="43" xfId="0" applyFont="1" applyBorder="1" applyAlignment="1">
      <alignment vertical="justify"/>
    </xf>
    <xf numFmtId="14" fontId="30" fillId="0" borderId="43" xfId="0" applyNumberFormat="1" applyFont="1" applyBorder="1" applyAlignment="1">
      <alignment vertical="justify"/>
    </xf>
    <xf numFmtId="0" fontId="4" fillId="4" borderId="12" xfId="0" applyFont="1" applyFill="1" applyBorder="1" applyAlignment="1">
      <alignment vertical="center" wrapText="1"/>
    </xf>
    <xf numFmtId="0" fontId="12" fillId="0" borderId="44" xfId="0" applyFont="1" applyBorder="1" applyAlignment="1">
      <alignment vertical="bottom"/>
    </xf>
    <xf numFmtId="0" fontId="42" fillId="0" borderId="0" xfId="0" applyFont="1" applyAlignment="1">
      <alignment vertical="bottom"/>
    </xf>
    <xf numFmtId="0" fontId="3" fillId="3" borderId="2" xfId="4" applyFont="1" applyFill="1" applyBorder="1" applyAlignment="1">
      <alignment horizontal="center" vertical="center" wrapText="1"/>
    </xf>
    <xf numFmtId="0" fontId="3" fillId="3" borderId="14" xfId="4" applyFont="1" applyFill="1" applyBorder="1" applyAlignment="1">
      <alignment horizontal="center" vertical="center" wrapText="1"/>
    </xf>
    <xf numFmtId="0" fontId="32" fillId="0" borderId="5" xfId="1" applyFont="1" applyFill="1" applyBorder="1" applyAlignment="1">
      <alignment horizontal="left" vertical="center"/>
    </xf>
    <xf numFmtId="14" fontId="8" fillId="0" borderId="1" xfId="1" applyNumberFormat="1" applyFont="1" applyFill="1" applyBorder="1" applyAlignment="1">
      <alignment horizontal="right" vertical="center"/>
    </xf>
    <xf numFmtId="0" fontId="8" fillId="0" borderId="1" xfId="1" applyFont="1" applyFill="1" applyBorder="1" applyAlignment="1">
      <alignment horizontal="right" vertical="center"/>
    </xf>
    <xf numFmtId="0" fontId="8" fillId="0" borderId="1" xfId="1" applyFont="1" applyFill="1" applyBorder="1" applyAlignment="1">
      <alignment horizontal="left" vertical="center"/>
    </xf>
    <xf numFmtId="0" fontId="8" fillId="0" borderId="1" xfId="1" applyFont="1" applyFill="1" applyBorder="1" applyAlignment="1">
      <alignment horizontal="center" vertical="center"/>
    </xf>
    <xf numFmtId="0" fontId="8" fillId="0" borderId="15" xfId="1" applyFont="1" applyFill="1" applyBorder="1" applyAlignment="1">
      <alignment horizontal="center" vertical="center"/>
    </xf>
    <xf numFmtId="0" fontId="16" fillId="0" borderId="5" xfId="1" applyFont="1" applyFill="1" applyBorder="1" applyAlignment="1">
      <alignment horizontal="left" vertical="center"/>
    </xf>
    <xf numFmtId="166" fontId="47" fillId="0" borderId="1" xfId="2" applyNumberFormat="1" applyFont="1" applyFill="1" applyBorder="1" applyAlignment="1">
      <alignment horizontal="right" vertical="center"/>
    </xf>
    <xf numFmtId="0" fontId="47" fillId="0" borderId="1" xfId="1" applyFont="1" applyFill="1" applyBorder="1" applyAlignment="1">
      <alignment horizontal="right" vertical="center"/>
    </xf>
    <xf numFmtId="165" fontId="47" fillId="0" borderId="1" xfId="2" applyFont="1" applyFill="1" applyBorder="1" applyAlignment="1">
      <alignment horizontal="right" vertical="center"/>
    </xf>
    <xf numFmtId="0" fontId="47" fillId="0" borderId="15" xfId="1" applyFont="1" applyFill="1" applyBorder="1" applyAlignment="1">
      <alignment horizontal="right" vertical="center"/>
    </xf>
    <xf numFmtId="166" fontId="8" fillId="0" borderId="1" xfId="2" applyNumberFormat="1" applyFont="1" applyFill="1" applyBorder="1" applyAlignment="1">
      <alignment horizontal="right" vertical="center"/>
    </xf>
    <xf numFmtId="165" fontId="8" fillId="0" borderId="1" xfId="2" applyFont="1" applyFill="1" applyBorder="1" applyAlignment="1">
      <alignment horizontal="left" vertical="center"/>
    </xf>
    <xf numFmtId="165" fontId="8" fillId="0" borderId="1" xfId="2" applyFont="1" applyFill="1" applyBorder="1" applyAlignment="1">
      <alignment horizontal="right" vertical="center"/>
    </xf>
    <xf numFmtId="0" fontId="8" fillId="0" borderId="15" xfId="1" applyFont="1" applyFill="1" applyBorder="1" applyAlignment="1">
      <alignment horizontal="left" vertical="center"/>
    </xf>
    <xf numFmtId="14" fontId="8" fillId="0" borderId="1" xfId="1" applyNumberFormat="1" applyFont="1" applyFill="1" applyBorder="1" applyAlignment="1">
      <alignment horizontal="left" vertical="center"/>
    </xf>
    <xf numFmtId="166" fontId="8" fillId="0" borderId="1" xfId="2" applyNumberFormat="1" applyFont="1" applyFill="1" applyBorder="1" applyAlignment="1">
      <alignment horizontal="left" vertical="center"/>
    </xf>
    <xf numFmtId="0" fontId="16" fillId="0" borderId="45" xfId="1" applyFont="1" applyFill="1" applyBorder="1" applyAlignment="1">
      <alignment horizontal="left" vertical="center"/>
    </xf>
    <xf numFmtId="14" fontId="8" fillId="0" borderId="46" xfId="1" applyNumberFormat="1" applyFont="1" applyFill="1" applyBorder="1" applyAlignment="1">
      <alignment horizontal="left" vertical="center"/>
    </xf>
    <xf numFmtId="166" fontId="8" fillId="0" borderId="46" xfId="2" applyNumberFormat="1" applyFont="1" applyFill="1" applyBorder="1" applyAlignment="1">
      <alignment horizontal="left" vertical="center"/>
    </xf>
    <xf numFmtId="0" fontId="8" fillId="0" borderId="46" xfId="1" applyFont="1" applyFill="1" applyBorder="1" applyAlignment="1">
      <alignment horizontal="left" vertical="center"/>
    </xf>
    <xf numFmtId="165" fontId="8" fillId="0" borderId="46" xfId="2" applyFont="1" applyFill="1" applyBorder="1" applyAlignment="1">
      <alignment horizontal="left" vertical="center"/>
    </xf>
    <xf numFmtId="0" fontId="8" fillId="0" borderId="46" xfId="1" applyFont="1" applyFill="1" applyBorder="1" applyAlignment="1">
      <alignment horizontal="right" vertical="center"/>
    </xf>
    <xf numFmtId="0" fontId="8" fillId="0" borderId="47" xfId="1" applyFont="1" applyFill="1" applyBorder="1" applyAlignment="1">
      <alignment horizontal="left" vertical="center"/>
    </xf>
    <xf numFmtId="0" fontId="16" fillId="0" borderId="10" xfId="1" applyFont="1" applyFill="1" applyBorder="1" applyAlignment="1">
      <alignment horizontal="left" vertical="center"/>
    </xf>
    <xf numFmtId="14" fontId="8" fillId="0" borderId="38" xfId="1" applyNumberFormat="1" applyFont="1" applyFill="1" applyBorder="1" applyAlignment="1">
      <alignment horizontal="right" vertical="center"/>
    </xf>
    <xf numFmtId="166" fontId="8" fillId="0" borderId="38" xfId="1" applyNumberFormat="1" applyFont="1" applyFill="1" applyBorder="1" applyAlignment="1">
      <alignment horizontal="right" vertical="center"/>
    </xf>
    <xf numFmtId="0" fontId="8" fillId="0" borderId="38" xfId="1" applyFont="1" applyFill="1" applyBorder="1" applyAlignment="1">
      <alignment horizontal="right" vertical="center"/>
    </xf>
    <xf numFmtId="0" fontId="8" fillId="0" borderId="16" xfId="1" applyFont="1" applyFill="1" applyBorder="1" applyAlignment="1">
      <alignment horizontal="right" vertical="center"/>
    </xf>
    <xf numFmtId="166" fontId="3" fillId="3" borderId="48" xfId="2" applyNumberFormat="1" applyFont="1" applyFill="1" applyBorder="1" applyAlignment="1">
      <alignment vertical="bottom"/>
    </xf>
    <xf numFmtId="0" fontId="3" fillId="3" borderId="49" xfId="0" applyFont="1" applyFill="1" applyBorder="1" applyAlignment="1">
      <alignment vertical="bottom"/>
    </xf>
    <xf numFmtId="165" fontId="3" fillId="3" borderId="49" xfId="2" applyFont="1" applyFill="1" applyBorder="1" applyAlignment="1">
      <alignment vertical="bottom"/>
    </xf>
    <xf numFmtId="0" fontId="3" fillId="3" borderId="50" xfId="0" applyFont="1" applyFill="1" applyBorder="1" applyAlignment="1">
      <alignment vertical="bottom"/>
    </xf>
    <xf numFmtId="164" fontId="8" fillId="0" borderId="0" xfId="0" applyNumberFormat="1" applyFont="1" applyAlignment="1">
      <alignment vertical="bottom"/>
    </xf>
    <xf numFmtId="165" fontId="42" fillId="0" borderId="0" xfId="2" applyFont="1" applyFill="1" applyBorder="1">
      <alignment vertical="center"/>
    </xf>
    <xf numFmtId="164" fontId="42" fillId="0" borderId="0" xfId="1" applyNumberFormat="1" applyFont="1" applyFill="1" applyBorder="1">
      <alignment vertical="center"/>
    </xf>
    <xf numFmtId="0" fontId="41" fillId="0" borderId="0" xfId="1" applyFont="1" applyFill="1" applyBorder="1" applyAlignment="1">
      <alignment horizontal="left" vertical="center"/>
    </xf>
    <xf numFmtId="0" fontId="48" fillId="0" borderId="0" xfId="0" applyFont="1">
      <alignment vertical="center"/>
    </xf>
    <xf numFmtId="0" fontId="42" fillId="0" borderId="0" xfId="1" applyFont="1" applyFill="1" applyBorder="1" applyAlignment="1">
      <alignment horizontal="center" vertical="center"/>
    </xf>
    <xf numFmtId="0" fontId="48" fillId="0" borderId="0" xfId="0" applyFont="1" applyAlignment="1">
      <alignment horizontal="center" vertical="center"/>
    </xf>
    <xf numFmtId="0" fontId="32" fillId="4" borderId="5" xfId="1" applyFont="1" applyFill="1" applyBorder="1" applyAlignment="1">
      <alignment horizontal="left" vertical="center"/>
    </xf>
    <xf numFmtId="0" fontId="8" fillId="4" borderId="1" xfId="1" applyFont="1" applyFill="1" applyBorder="1" applyAlignment="1">
      <alignment horizontal="left" vertical="center"/>
    </xf>
    <xf numFmtId="3" fontId="8" fillId="4" borderId="1" xfId="1" applyNumberFormat="1" applyFont="1" applyFill="1" applyBorder="1" applyAlignment="1">
      <alignment horizontal="right" vertical="center"/>
    </xf>
    <xf numFmtId="0" fontId="8" fillId="4" borderId="1" xfId="1" applyFont="1" applyFill="1" applyBorder="1" applyAlignment="1">
      <alignment horizontal="right" vertical="center"/>
    </xf>
    <xf numFmtId="0" fontId="8" fillId="4" borderId="1" xfId="1" applyFont="1" applyFill="1" applyBorder="1" applyAlignment="1">
      <alignment horizontal="center" vertical="center"/>
    </xf>
    <xf numFmtId="0" fontId="8" fillId="4" borderId="15" xfId="1" applyFont="1" applyFill="1" applyBorder="1" applyAlignment="1">
      <alignment horizontal="center" vertical="center"/>
    </xf>
    <xf numFmtId="0" fontId="16" fillId="4" borderId="5" xfId="1" applyFont="1" applyFill="1" applyBorder="1" applyAlignment="1">
      <alignment horizontal="left" vertical="justify"/>
    </xf>
    <xf numFmtId="4" fontId="8" fillId="4" borderId="1" xfId="1" applyNumberFormat="1" applyFont="1" applyFill="1" applyBorder="1" applyAlignment="1">
      <alignment horizontal="right" vertical="center"/>
    </xf>
    <xf numFmtId="0" fontId="16" fillId="4" borderId="5" xfId="1" applyFont="1" applyFill="1" applyBorder="1" applyAlignment="1">
      <alignment horizontal="left" vertical="center"/>
    </xf>
    <xf numFmtId="0" fontId="49" fillId="4" borderId="10" xfId="1" applyFont="1" applyFill="1" applyBorder="1" applyAlignment="1">
      <alignment horizontal="left" vertical="center"/>
    </xf>
    <xf numFmtId="0" fontId="42" fillId="4" borderId="38" xfId="1" applyFont="1" applyFill="1" applyBorder="1" applyAlignment="1">
      <alignment horizontal="left" vertical="center"/>
    </xf>
    <xf numFmtId="3" fontId="42" fillId="4" borderId="38" xfId="1" applyNumberFormat="1" applyFont="1" applyFill="1" applyBorder="1" applyAlignment="1">
      <alignment horizontal="right" vertical="center"/>
    </xf>
    <xf numFmtId="0" fontId="42" fillId="4" borderId="38" xfId="1" applyFont="1" applyFill="1" applyBorder="1" applyAlignment="1">
      <alignment horizontal="right" vertical="center"/>
    </xf>
    <xf numFmtId="0" fontId="42" fillId="4" borderId="38" xfId="1" applyFont="1" applyFill="1" applyBorder="1" applyAlignment="1">
      <alignment horizontal="center" vertical="center"/>
    </xf>
    <xf numFmtId="0" fontId="42" fillId="4" borderId="16" xfId="1" applyFont="1" applyFill="1" applyBorder="1" applyAlignment="1">
      <alignment horizontal="center" vertical="center"/>
    </xf>
    <xf numFmtId="0" fontId="3" fillId="3" borderId="48" xfId="4" applyFont="1" applyFill="1" applyBorder="1" applyAlignment="1">
      <alignment horizontal="center" vertical="center" wrapText="1"/>
    </xf>
    <xf numFmtId="0" fontId="3" fillId="3" borderId="49" xfId="4" applyFont="1" applyFill="1" applyBorder="1" applyAlignment="1">
      <alignment horizontal="center" vertical="center" wrapText="1"/>
    </xf>
    <xf numFmtId="3" fontId="3" fillId="3" borderId="49" xfId="4" applyNumberFormat="1" applyFont="1" applyFill="1" applyBorder="1" applyAlignment="1">
      <alignment horizontal="center" vertical="center" wrapText="1"/>
    </xf>
    <xf numFmtId="4" fontId="3" fillId="3" borderId="49" xfId="4" applyNumberFormat="1" applyFont="1" applyFill="1" applyBorder="1" applyAlignment="1">
      <alignment horizontal="center" vertical="center" wrapText="1"/>
    </xf>
    <xf numFmtId="3" fontId="3" fillId="3" borderId="50" xfId="4" applyNumberFormat="1" applyFont="1" applyFill="1" applyBorder="1" applyAlignment="1">
      <alignment horizontal="center" vertical="center" wrapText="1"/>
    </xf>
    <xf numFmtId="0" fontId="4" fillId="4" borderId="51" xfId="0" applyFont="1" applyFill="1" applyBorder="1" applyAlignment="1">
      <alignment vertical="center" wrapText="1" readingOrder="1"/>
    </xf>
    <xf numFmtId="0" fontId="30" fillId="0" borderId="4" xfId="0" applyFont="1" applyBorder="1" applyAlignment="1">
      <alignment vertical="bottom"/>
    </xf>
    <xf numFmtId="0" fontId="4" fillId="4" borderId="52" xfId="0" applyFont="1" applyFill="1" applyBorder="1" applyAlignment="1">
      <alignment vertical="center" wrapText="1" readingOrder="1"/>
    </xf>
    <xf numFmtId="0" fontId="30" fillId="0" borderId="7" xfId="0" applyFont="1" applyBorder="1" applyAlignment="1">
      <alignment vertical="justify"/>
    </xf>
    <xf numFmtId="14" fontId="30" fillId="0" borderId="7" xfId="0" applyNumberFormat="1" applyFont="1" applyBorder="1" applyAlignment="1">
      <alignment vertical="justify"/>
    </xf>
    <xf numFmtId="0" fontId="4" fillId="4" borderId="53" xfId="0" applyFont="1" applyFill="1" applyBorder="1" applyAlignment="1">
      <alignment vertical="center" wrapText="1"/>
    </xf>
    <xf numFmtId="0" fontId="12" fillId="0" borderId="12" xfId="0" applyFont="1" applyBorder="1" applyAlignment="1">
      <alignment vertical="bottom"/>
    </xf>
    <xf numFmtId="14" fontId="8" fillId="4" borderId="1" xfId="1" applyNumberFormat="1" applyFont="1" applyFill="1" applyBorder="1" applyAlignment="1">
      <alignment horizontal="left" vertical="center"/>
    </xf>
    <xf numFmtId="0" fontId="44" fillId="0" borderId="0" xfId="1" applyFont="1">
      <alignment vertical="center"/>
    </xf>
    <xf numFmtId="0" fontId="8" fillId="4" borderId="1" xfId="1" applyFont="1" applyFill="1" applyBorder="1" applyAlignment="1">
      <alignment horizontal="justify" vertical="justify"/>
    </xf>
    <xf numFmtId="0" fontId="8" fillId="0" borderId="0" xfId="1" applyFont="1" applyFill="1" applyBorder="1">
      <alignment vertical="center"/>
    </xf>
    <xf numFmtId="0" fontId="42" fillId="4" borderId="15" xfId="1" applyFont="1" applyFill="1" applyBorder="1" applyAlignment="1">
      <alignment horizontal="center" vertical="center"/>
    </xf>
    <xf numFmtId="0" fontId="8" fillId="4" borderId="5" xfId="1" applyFont="1" applyFill="1" applyBorder="1" applyAlignment="1">
      <alignment horizontal="left" vertical="center"/>
    </xf>
    <xf numFmtId="14" fontId="8" fillId="4" borderId="1" xfId="1" applyNumberFormat="1" applyFont="1" applyFill="1" applyBorder="1" applyAlignment="1">
      <alignment horizontal="center" vertical="center"/>
    </xf>
    <xf numFmtId="0" fontId="16" fillId="4" borderId="10" xfId="1" applyFont="1" applyFill="1" applyBorder="1" applyAlignment="1">
      <alignment horizontal="left" vertical="center"/>
    </xf>
    <xf numFmtId="0" fontId="8" fillId="4" borderId="38" xfId="1" applyFont="1" applyFill="1" applyBorder="1" applyAlignment="1">
      <alignment horizontal="left" vertical="center"/>
    </xf>
    <xf numFmtId="3" fontId="8" fillId="4" borderId="38" xfId="1" applyNumberFormat="1" applyFont="1" applyFill="1" applyBorder="1" applyAlignment="1">
      <alignment horizontal="right" vertical="center"/>
    </xf>
    <xf numFmtId="0" fontId="8" fillId="4" borderId="38" xfId="1" applyFont="1" applyFill="1" applyBorder="1" applyAlignment="1">
      <alignment horizontal="right" vertical="center"/>
    </xf>
    <xf numFmtId="0" fontId="8" fillId="4" borderId="38" xfId="1" applyFont="1" applyFill="1" applyBorder="1" applyAlignment="1">
      <alignment horizontal="center" vertical="center"/>
    </xf>
    <xf numFmtId="14" fontId="30" fillId="0" borderId="7" xfId="0" applyNumberFormat="1" applyFont="1" applyBorder="1" applyAlignment="1">
      <alignment vertical="bottom"/>
    </xf>
    <xf numFmtId="0" fontId="8" fillId="4" borderId="16" xfId="1" applyFont="1" applyFill="1" applyBorder="1" applyAlignment="1">
      <alignment horizontal="center" vertical="center"/>
    </xf>
    <xf numFmtId="0" fontId="44" fillId="0" borderId="0" xfId="1" applyFont="1">
      <alignment vertical="center"/>
    </xf>
    <xf numFmtId="0" fontId="44" fillId="0" borderId="0" xfId="1" applyFont="1">
      <alignment vertical="center"/>
    </xf>
    <xf numFmtId="0" fontId="8" fillId="4" borderId="15" xfId="1" applyFont="1" applyFill="1" applyBorder="1" applyAlignment="1">
      <alignment horizontal="center" vertical="justify"/>
    </xf>
    <xf numFmtId="166" fontId="42" fillId="0" borderId="0" xfId="2" applyNumberFormat="1" applyFont="1" applyFill="1" applyBorder="1">
      <alignment vertical="center"/>
    </xf>
    <xf numFmtId="43" fontId="37" fillId="0" borderId="0" xfId="3" applyNumberFormat="1" applyFont="1" applyFill="1" applyBorder="1">
      <alignment vertical="center"/>
    </xf>
    <xf numFmtId="165" fontId="37" fillId="0" borderId="0" xfId="3" applyNumberFormat="1" applyFont="1" applyFill="1" applyBorder="1">
      <alignment vertical="center"/>
    </xf>
    <xf numFmtId="0" fontId="30" fillId="0" borderId="0" xfId="0" applyFont="1" applyAlignment="1">
      <alignment horizontal="left" vertical="center" wrapText="1"/>
    </xf>
    <xf numFmtId="0" fontId="30" fillId="0" borderId="0" xfId="0" applyFont="1" applyAlignment="1">
      <alignment horizontal="left" vertical="bottom" wrapText="1"/>
    </xf>
    <xf numFmtId="0" fontId="30" fillId="0" borderId="0" xfId="0" applyFont="1" applyAlignment="1">
      <alignment vertical="bottom"/>
    </xf>
    <xf numFmtId="0" fontId="50" fillId="0" borderId="0" xfId="0" applyFont="1" applyAlignment="1">
      <alignment vertical="bottom"/>
    </xf>
    <xf numFmtId="0" fontId="51" fillId="8" borderId="0" xfId="0" applyFont="1" applyFill="1">
      <alignment vertical="center"/>
    </xf>
    <xf numFmtId="0" fontId="30" fillId="0" borderId="0" xfId="0" applyFont="1">
      <alignment vertical="center"/>
    </xf>
    <xf numFmtId="0" fontId="51" fillId="9" borderId="0" xfId="0" applyFont="1" applyFill="1">
      <alignment vertical="center"/>
    </xf>
    <xf numFmtId="0" fontId="30" fillId="10" borderId="0" xfId="0" applyFont="1" applyFill="1">
      <alignment vertical="center"/>
    </xf>
    <xf numFmtId="0" fontId="52" fillId="0" borderId="0" xfId="0" applyFont="1" applyAlignment="1">
      <alignment horizontal="left" vertical="center" wrapText="1"/>
    </xf>
    <xf numFmtId="0" fontId="30" fillId="0" borderId="54" xfId="0" applyFont="1" applyBorder="1" applyAlignment="1">
      <alignment vertical="bottom"/>
    </xf>
    <xf numFmtId="0" fontId="30" fillId="0" borderId="25" xfId="0" applyFont="1" applyBorder="1" applyAlignment="1">
      <alignment vertical="bottom"/>
    </xf>
    <xf numFmtId="0" fontId="30" fillId="11" borderId="35" xfId="0" applyFont="1" applyFill="1" applyBorder="1" applyAlignment="1">
      <alignment horizontal="left" vertical="bottom" wrapText="1"/>
    </xf>
    <xf numFmtId="0" fontId="53" fillId="12" borderId="55" xfId="5" applyFont="1" applyBorder="1" applyAlignment="1">
      <alignment horizontal="left" vertical="center" wrapText="1"/>
    </xf>
    <xf numFmtId="0" fontId="21" fillId="0" borderId="56" xfId="0" applyFont="1" applyBorder="1" applyAlignment="1">
      <alignment vertical="bottom"/>
    </xf>
    <xf numFmtId="0" fontId="30" fillId="0" borderId="29" xfId="0" applyFont="1" applyBorder="1" applyAlignment="1">
      <alignment vertical="bottom"/>
    </xf>
    <xf numFmtId="0" fontId="30" fillId="11" borderId="21" xfId="0" applyFont="1" applyFill="1" applyBorder="1" applyAlignment="1">
      <alignment horizontal="left" vertical="bottom" wrapText="1"/>
    </xf>
    <xf numFmtId="0" fontId="53" fillId="12" borderId="57" xfId="5" applyFont="1" applyBorder="1" applyAlignment="1">
      <alignment horizontal="left" vertical="center" wrapText="1"/>
    </xf>
    <xf numFmtId="0" fontId="21" fillId="0" borderId="0" xfId="0" applyFont="1" applyAlignment="1">
      <alignment horizontal="left" vertical="center" wrapText="1"/>
    </xf>
    <xf numFmtId="0" fontId="21" fillId="0" borderId="58" xfId="0" applyFont="1" applyBorder="1" applyAlignment="1">
      <alignment vertical="bottom"/>
    </xf>
    <xf numFmtId="0" fontId="30" fillId="0" borderId="59" xfId="0" applyFont="1" applyBorder="1" applyAlignment="1">
      <alignment vertical="bottom"/>
    </xf>
    <xf numFmtId="0" fontId="30" fillId="0" borderId="22" xfId="0" applyFont="1" applyBorder="1" applyAlignment="1">
      <alignment vertical="bottom"/>
    </xf>
    <xf numFmtId="170" fontId="30" fillId="10" borderId="60" xfId="0" applyNumberFormat="1" applyFont="1" applyFill="1" applyBorder="1" applyAlignment="1">
      <alignment horizontal="left" vertical="bottom" wrapText="1"/>
    </xf>
    <xf numFmtId="0" fontId="53" fillId="12" borderId="61" xfId="5" applyFont="1" applyBorder="1" applyAlignment="1">
      <alignment horizontal="left" vertical="center" wrapText="1"/>
    </xf>
    <xf numFmtId="0" fontId="21" fillId="2" borderId="56" xfId="0" applyFont="1" applyFill="1" applyBorder="1" applyAlignment="1">
      <alignment horizontal="left" vertical="bottom"/>
    </xf>
    <xf numFmtId="0" fontId="21" fillId="2" borderId="22" xfId="0" applyFont="1" applyFill="1" applyBorder="1" applyAlignment="1">
      <alignment horizontal="left" vertical="bottom"/>
    </xf>
    <xf numFmtId="0" fontId="21" fillId="2" borderId="62" xfId="0" applyFont="1" applyFill="1" applyBorder="1" applyAlignment="1">
      <alignment horizontal="left" vertical="bottom"/>
    </xf>
    <xf numFmtId="0" fontId="30" fillId="0" borderId="8" xfId="0" applyFont="1" applyBorder="1" applyAlignment="1">
      <alignment vertical="bottom"/>
    </xf>
    <xf numFmtId="0" fontId="30" fillId="0" borderId="63" xfId="0" applyFont="1" applyBorder="1" applyAlignment="1">
      <alignment vertical="bottom"/>
    </xf>
    <xf numFmtId="0" fontId="30" fillId="11" borderId="21" xfId="0" applyFont="1" applyFill="1" applyBorder="1" applyAlignment="1">
      <alignment vertical="bottom" wrapText="1"/>
    </xf>
    <xf numFmtId="0" fontId="53" fillId="12" borderId="30" xfId="5" applyFont="1" applyBorder="1" applyAlignment="1">
      <alignment horizontal="left" vertical="center" wrapText="1"/>
    </xf>
    <xf numFmtId="0" fontId="30" fillId="2" borderId="0" xfId="0" applyFont="1" applyFill="1" applyAlignment="1">
      <alignment vertical="bottom" wrapText="1"/>
    </xf>
    <xf numFmtId="0" fontId="52" fillId="0" borderId="8" xfId="0" applyFont="1" applyBorder="1" applyAlignment="1">
      <alignment vertical="bottom"/>
    </xf>
    <xf numFmtId="170" fontId="30" fillId="11" borderId="21" xfId="0" applyNumberFormat="1" applyFont="1" applyFill="1" applyBorder="1" applyAlignment="1">
      <alignment horizontal="left" vertical="bottom" wrapText="1"/>
    </xf>
    <xf numFmtId="0" fontId="53" fillId="12" borderId="64" xfId="5" applyFont="1" applyBorder="1" applyAlignment="1">
      <alignment horizontal="left" vertical="center" wrapText="1"/>
    </xf>
    <xf numFmtId="0" fontId="30" fillId="0" borderId="0" xfId="0" applyFont="1" applyBorder="1" applyAlignment="1">
      <alignment vertical="bottom"/>
    </xf>
    <xf numFmtId="0" fontId="30" fillId="2" borderId="8" xfId="0" applyFont="1" applyFill="1" applyBorder="1" applyAlignment="1">
      <alignment horizontal="left" vertical="bottom"/>
    </xf>
    <xf numFmtId="0" fontId="30" fillId="2" borderId="0" xfId="0" applyFont="1" applyFill="1" applyBorder="1" applyAlignment="1">
      <alignment horizontal="left" vertical="bottom"/>
    </xf>
    <xf numFmtId="0" fontId="30" fillId="2" borderId="65" xfId="0" applyFont="1" applyFill="1" applyBorder="1" applyAlignment="1">
      <alignment horizontal="left" vertical="bottom"/>
    </xf>
    <xf numFmtId="0" fontId="21" fillId="0" borderId="8" xfId="0" applyFont="1" applyBorder="1" applyAlignment="1">
      <alignment vertical="bottom"/>
    </xf>
    <xf numFmtId="170" fontId="30" fillId="10" borderId="21" xfId="0" applyNumberFormat="1" applyFont="1" applyFill="1" applyBorder="1" applyAlignment="1">
      <alignment horizontal="left" vertical="bottom" wrapText="1"/>
    </xf>
    <xf numFmtId="0" fontId="30" fillId="0" borderId="8" xfId="0" applyFont="1" applyBorder="1" applyAlignment="1">
      <alignment horizontal="left" vertical="center" wrapText="1"/>
    </xf>
    <xf numFmtId="0" fontId="30" fillId="0" borderId="17" xfId="0" applyFont="1" applyBorder="1" applyAlignment="1">
      <alignment horizontal="left" vertical="center" wrapText="1"/>
    </xf>
    <xf numFmtId="0" fontId="52" fillId="0" borderId="29" xfId="0" applyFont="1" applyBorder="1" applyAlignment="1">
      <alignment vertical="bottom"/>
    </xf>
    <xf numFmtId="0" fontId="30" fillId="10" borderId="21" xfId="0" applyFont="1" applyFill="1" applyBorder="1" applyAlignment="1">
      <alignment horizontal="left" vertical="bottom" wrapText="1"/>
    </xf>
    <xf numFmtId="0" fontId="30" fillId="0" borderId="66" xfId="0" applyFont="1" applyBorder="1" applyAlignment="1">
      <alignment vertical="bottom"/>
    </xf>
    <xf numFmtId="0" fontId="30" fillId="0" borderId="67" xfId="0" applyFont="1" applyBorder="1" applyAlignment="1">
      <alignment vertical="bottom"/>
    </xf>
    <xf numFmtId="0" fontId="30" fillId="10" borderId="33" xfId="0" applyFont="1" applyFill="1" applyBorder="1" applyAlignment="1">
      <alignment horizontal="left" vertical="bottom" wrapText="1"/>
    </xf>
    <xf numFmtId="0" fontId="53" fillId="12" borderId="68" xfId="5" applyFont="1" applyBorder="1" applyAlignment="1">
      <alignment horizontal="left" vertical="center" wrapText="1"/>
    </xf>
    <xf numFmtId="0" fontId="30" fillId="10" borderId="0" xfId="0" applyFont="1" applyFill="1" applyBorder="1" applyAlignment="1">
      <alignment horizontal="left" vertical="bottom" wrapText="1"/>
    </xf>
    <xf numFmtId="0" fontId="53" fillId="12" borderId="0" xfId="5" applyFont="1" applyBorder="1" applyAlignment="1">
      <alignment horizontal="left" vertical="center" wrapText="1"/>
    </xf>
    <xf numFmtId="0" fontId="21" fillId="0" borderId="0" xfId="0" applyFont="1" applyAlignment="1">
      <alignment vertical="bottom"/>
    </xf>
    <xf numFmtId="0" fontId="21" fillId="2" borderId="0" xfId="0" applyFont="1" applyFill="1" applyAlignment="1">
      <alignment horizontal="left" vertical="bottom" wrapText="1"/>
    </xf>
    <xf numFmtId="0" fontId="30" fillId="0" borderId="0" xfId="0" applyFont="1" applyAlignment="1">
      <alignment horizontal="left" vertical="top" wrapText="1"/>
    </xf>
    <xf numFmtId="0" fontId="30" fillId="0" borderId="0" xfId="0" applyFont="1" applyAlignment="1">
      <alignment vertical="top" wrapText="1"/>
    </xf>
    <xf numFmtId="170" fontId="30" fillId="11" borderId="69" xfId="0" applyNumberFormat="1" applyFont="1" applyFill="1" applyBorder="1" applyAlignment="1">
      <alignment horizontal="left" vertical="bottom" wrapText="1"/>
    </xf>
    <xf numFmtId="170" fontId="30" fillId="11" borderId="70" xfId="0" applyNumberFormat="1" applyFont="1" applyFill="1" applyBorder="1" applyAlignment="1">
      <alignment horizontal="left" vertical="bottom" wrapText="1"/>
    </xf>
    <xf numFmtId="170" fontId="30" fillId="11" borderId="71" xfId="0" applyNumberFormat="1" applyFont="1" applyFill="1" applyBorder="1" applyAlignment="1">
      <alignment horizontal="left" vertical="bottom" wrapText="1"/>
    </xf>
    <xf numFmtId="0" fontId="30" fillId="0" borderId="0" xfId="0" applyFont="1" applyAlignment="1">
      <alignment horizontal="left" vertical="center" wrapText="1"/>
    </xf>
    <xf numFmtId="0" fontId="30" fillId="10" borderId="69" xfId="0" applyFont="1" applyFill="1" applyBorder="1" applyAlignment="1">
      <alignment horizontal="left" vertical="bottom" wrapText="1"/>
    </xf>
    <xf numFmtId="0" fontId="30" fillId="10" borderId="71" xfId="0" applyFont="1" applyFill="1" applyBorder="1" applyAlignment="1">
      <alignment horizontal="left" vertical="bottom" wrapText="1"/>
    </xf>
    <xf numFmtId="0" fontId="8" fillId="0" borderId="0" xfId="0" applyFont="1" applyAlignment="1">
      <alignment horizontal="left" vertical="center" wrapText="1"/>
    </xf>
    <xf numFmtId="0" fontId="8" fillId="0" borderId="0" xfId="0" applyFont="1" applyAlignment="1">
      <alignment horizontal="left" vertical="bottom" wrapText="1"/>
    </xf>
    <xf numFmtId="0" fontId="8" fillId="0" borderId="72" xfId="0" applyFont="1" applyBorder="1" applyAlignment="1">
      <alignment horizontal="left" vertical="center" wrapText="1"/>
    </xf>
    <xf numFmtId="0" fontId="8" fillId="0" borderId="73" xfId="0" applyFont="1" applyBorder="1" applyAlignment="1">
      <alignment horizontal="left" vertical="center" wrapText="1"/>
    </xf>
    <xf numFmtId="0" fontId="8" fillId="0" borderId="73" xfId="0" applyFont="1" applyBorder="1" applyAlignment="1">
      <alignment horizontal="left" vertical="bottom" wrapText="1"/>
    </xf>
    <xf numFmtId="0" fontId="8" fillId="0" borderId="74" xfId="0" applyFont="1" applyBorder="1" applyAlignment="1">
      <alignment horizontal="left" vertical="center" wrapText="1"/>
    </xf>
    <xf numFmtId="0" fontId="54" fillId="0" borderId="8" xfId="0" applyFont="1" applyBorder="1" applyAlignment="1">
      <alignment vertical="bottom"/>
    </xf>
    <xf numFmtId="0" fontId="54" fillId="0" borderId="0" xfId="0" applyFont="1" applyBorder="1" applyAlignment="1">
      <alignment vertical="bottom"/>
    </xf>
    <xf numFmtId="0" fontId="8" fillId="0" borderId="0" xfId="0" applyFont="1" applyBorder="1" applyAlignment="1">
      <alignment horizontal="left" vertical="center" wrapText="1"/>
    </xf>
    <xf numFmtId="0" fontId="47" fillId="0" borderId="0" xfId="0" applyFont="1" applyBorder="1" applyAlignment="1">
      <alignment horizontal="left" vertical="center" wrapText="1"/>
    </xf>
    <xf numFmtId="0" fontId="8" fillId="0" borderId="0" xfId="0" applyFont="1" applyBorder="1" applyAlignment="1">
      <alignment horizontal="left" vertical="bottom" wrapText="1"/>
    </xf>
    <xf numFmtId="0" fontId="8" fillId="0" borderId="65" xfId="0" applyFont="1" applyBorder="1" applyAlignment="1">
      <alignment horizontal="left" vertical="center" wrapText="1"/>
    </xf>
    <xf numFmtId="0" fontId="55" fillId="0" borderId="8" xfId="0" applyFont="1" applyBorder="1" applyAlignment="1">
      <alignment horizontal="left" vertical="top" wrapText="1"/>
    </xf>
    <xf numFmtId="0" fontId="55" fillId="0" borderId="0" xfId="0" applyFont="1" applyBorder="1" applyAlignment="1">
      <alignment horizontal="left" vertical="top" wrapText="1"/>
    </xf>
    <xf numFmtId="0" fontId="55" fillId="0" borderId="65" xfId="0" applyFont="1" applyBorder="1" applyAlignment="1">
      <alignment horizontal="left" vertical="top" wrapText="1"/>
    </xf>
    <xf numFmtId="0" fontId="56" fillId="13" borderId="8" xfId="0" applyFont="1" applyFill="1" applyBorder="1" applyAlignment="1">
      <alignment horizontal="left" vertical="top" wrapText="1"/>
    </xf>
    <xf numFmtId="0" fontId="56" fillId="13" borderId="0" xfId="0" applyFont="1" applyFill="1" applyBorder="1" applyAlignment="1">
      <alignment horizontal="left" vertical="top" wrapText="1"/>
    </xf>
    <xf numFmtId="0" fontId="56" fillId="13" borderId="65" xfId="0" applyFont="1" applyFill="1" applyBorder="1" applyAlignment="1">
      <alignment horizontal="left" vertical="top" wrapText="1"/>
    </xf>
    <xf numFmtId="0" fontId="55" fillId="14" borderId="8" xfId="0" applyFont="1" applyFill="1" applyBorder="1" applyAlignment="1">
      <alignment horizontal="left" vertical="center"/>
    </xf>
    <xf numFmtId="0" fontId="55" fillId="14" borderId="0" xfId="0" applyFont="1" applyFill="1" applyBorder="1" applyAlignment="1">
      <alignment horizontal="left" vertical="center"/>
    </xf>
    <xf numFmtId="0" fontId="55" fillId="14" borderId="65" xfId="0" applyFont="1" applyFill="1" applyBorder="1" applyAlignment="1">
      <alignment horizontal="left" vertical="center"/>
    </xf>
    <xf numFmtId="0" fontId="17" fillId="0" borderId="8" xfId="0" applyFont="1" applyBorder="1">
      <alignment vertical="center"/>
    </xf>
    <xf numFmtId="0" fontId="17" fillId="0" borderId="0" xfId="0" applyFont="1" applyBorder="1">
      <alignment vertical="center"/>
    </xf>
    <xf numFmtId="0" fontId="47" fillId="0" borderId="65" xfId="0" applyFont="1" applyBorder="1" applyAlignment="1">
      <alignment horizontal="left" vertical="center" wrapText="1"/>
    </xf>
    <xf numFmtId="0" fontId="11" fillId="15" borderId="8" xfId="0" applyFont="1" applyFill="1" applyBorder="1">
      <alignment vertical="center"/>
    </xf>
    <xf numFmtId="0" fontId="11" fillId="15" borderId="0" xfId="0" applyFont="1" applyFill="1" applyBorder="1">
      <alignment vertical="center"/>
    </xf>
    <xf numFmtId="0" fontId="11" fillId="15" borderId="75" xfId="0" applyFont="1" applyFill="1" applyBorder="1">
      <alignment vertical="center"/>
    </xf>
    <xf numFmtId="0" fontId="8" fillId="15" borderId="65" xfId="0" applyFont="1" applyFill="1" applyBorder="1" applyAlignment="1">
      <alignment horizontal="left" vertical="center" wrapText="1"/>
    </xf>
    <xf numFmtId="0" fontId="11" fillId="0" borderId="58" xfId="0" applyFont="1" applyBorder="1">
      <alignment vertical="center"/>
    </xf>
    <xf numFmtId="0" fontId="11" fillId="0" borderId="22" xfId="0" applyFont="1" applyBorder="1">
      <alignment vertical="center"/>
    </xf>
    <xf numFmtId="170" fontId="8" fillId="11" borderId="28" xfId="0" applyNumberFormat="1" applyFont="1" applyFill="1" applyBorder="1" applyAlignment="1">
      <alignment horizontal="left" vertical="bottom" wrapText="1"/>
    </xf>
    <xf numFmtId="170" fontId="8" fillId="11" borderId="29" xfId="0" applyNumberFormat="1" applyFont="1" applyFill="1" applyBorder="1" applyAlignment="1">
      <alignment horizontal="left" vertical="bottom" wrapText="1"/>
    </xf>
    <xf numFmtId="170" fontId="8" fillId="11" borderId="76" xfId="0" applyNumberFormat="1" applyFont="1" applyFill="1" applyBorder="1" applyAlignment="1">
      <alignment horizontal="left" vertical="bottom" wrapText="1"/>
    </xf>
    <xf numFmtId="170" fontId="11" fillId="2" borderId="21" xfId="0" applyNumberFormat="1" applyFont="1" applyFill="1" applyBorder="1" applyAlignment="1">
      <alignment vertical="bottom" wrapText="1"/>
    </xf>
    <xf numFmtId="170" fontId="8" fillId="2" borderId="21" xfId="0" applyNumberFormat="1" applyFont="1" applyFill="1" applyBorder="1" applyAlignment="1">
      <alignment horizontal="left" vertical="bottom" wrapText="1"/>
    </xf>
    <xf numFmtId="0" fontId="8" fillId="0" borderId="31" xfId="0" applyFont="1" applyBorder="1" applyAlignment="1">
      <alignment horizontal="left" vertical="center" wrapText="1"/>
    </xf>
    <xf numFmtId="0" fontId="8" fillId="0" borderId="17" xfId="0" applyFont="1" applyBorder="1">
      <alignment vertical="center"/>
    </xf>
    <xf numFmtId="170" fontId="8" fillId="2" borderId="29" xfId="0" applyNumberFormat="1" applyFont="1" applyFill="1" applyBorder="1" applyAlignment="1">
      <alignment horizontal="left" vertical="bottom" wrapText="1"/>
    </xf>
    <xf numFmtId="0" fontId="8" fillId="11" borderId="28" xfId="0" applyFont="1" applyFill="1" applyBorder="1" applyAlignment="1">
      <alignment horizontal="left" vertical="bottom" wrapText="1"/>
    </xf>
    <xf numFmtId="0" fontId="8" fillId="11" borderId="29" xfId="0" applyFont="1" applyFill="1" applyBorder="1" applyAlignment="1">
      <alignment horizontal="left" vertical="bottom" wrapText="1"/>
    </xf>
    <xf numFmtId="0" fontId="8" fillId="11" borderId="76" xfId="0" applyFont="1" applyFill="1" applyBorder="1" applyAlignment="1">
      <alignment horizontal="left" vertical="bottom" wrapText="1"/>
    </xf>
    <xf numFmtId="170" fontId="8" fillId="2" borderId="59" xfId="0" applyNumberFormat="1" applyFont="1" applyFill="1" applyBorder="1" applyAlignment="1">
      <alignment horizontal="left" vertical="bottom" wrapText="1"/>
    </xf>
    <xf numFmtId="170" fontId="8" fillId="10" borderId="28" xfId="0" applyNumberFormat="1" applyFont="1" applyFill="1" applyBorder="1" applyAlignment="1">
      <alignment horizontal="left" vertical="bottom" wrapText="1"/>
    </xf>
    <xf numFmtId="170" fontId="8" fillId="10" borderId="29" xfId="0" applyNumberFormat="1" applyFont="1" applyFill="1" applyBorder="1" applyAlignment="1">
      <alignment horizontal="left" vertical="bottom" wrapText="1"/>
    </xf>
    <xf numFmtId="170" fontId="8" fillId="10" borderId="76" xfId="0" applyNumberFormat="1" applyFont="1" applyFill="1" applyBorder="1" applyAlignment="1">
      <alignment horizontal="left" vertical="bottom" wrapText="1"/>
    </xf>
    <xf numFmtId="170" fontId="8" fillId="10" borderId="77" xfId="0" applyNumberFormat="1" applyFont="1" applyFill="1" applyBorder="1" applyAlignment="1">
      <alignment horizontal="left" vertical="bottom" wrapText="1"/>
    </xf>
    <xf numFmtId="0" fontId="8" fillId="10" borderId="29" xfId="0" applyFont="1" applyFill="1" applyBorder="1" applyAlignment="1">
      <alignment horizontal="left" vertical="bottom" wrapText="1"/>
    </xf>
    <xf numFmtId="0" fontId="8" fillId="10" borderId="76" xfId="0" applyFont="1" applyFill="1" applyBorder="1" applyAlignment="1">
      <alignment horizontal="left" vertical="bottom" wrapText="1"/>
    </xf>
    <xf numFmtId="0" fontId="32" fillId="0" borderId="17" xfId="0" applyFont="1" applyBorder="1">
      <alignment vertical="center"/>
    </xf>
    <xf numFmtId="0" fontId="32" fillId="0" borderId="59" xfId="0" applyFont="1" applyBorder="1">
      <alignment vertical="center"/>
    </xf>
    <xf numFmtId="0" fontId="11" fillId="0" borderId="17" xfId="0" applyFont="1" applyBorder="1" applyAlignment="1">
      <alignment horizontal="left" vertical="center" wrapText="1"/>
    </xf>
    <xf numFmtId="0" fontId="11" fillId="0" borderId="59" xfId="0" applyFont="1" applyBorder="1" applyAlignment="1">
      <alignment horizontal="left" vertical="center" wrapText="1"/>
    </xf>
    <xf numFmtId="170" fontId="8" fillId="10" borderId="28" xfId="0" applyNumberFormat="1" applyFont="1" applyFill="1" applyBorder="1" applyAlignment="1">
      <alignment horizontal="left" vertical="bottom" wrapText="1"/>
    </xf>
    <xf numFmtId="170" fontId="8" fillId="10" borderId="29" xfId="0" applyNumberFormat="1" applyFont="1" applyFill="1" applyBorder="1" applyAlignment="1">
      <alignment horizontal="left" vertical="bottom" wrapText="1"/>
    </xf>
    <xf numFmtId="170" fontId="8" fillId="10" borderId="76" xfId="0" applyNumberFormat="1" applyFont="1" applyFill="1" applyBorder="1" applyAlignment="1">
      <alignment horizontal="left" vertical="bottom" wrapText="1"/>
    </xf>
    <xf numFmtId="0" fontId="57" fillId="2" borderId="21" xfId="5" applyFont="1" applyFill="1" applyBorder="1" applyAlignment="1">
      <alignment horizontal="left" vertical="center" wrapText="1"/>
    </xf>
    <xf numFmtId="170" fontId="8" fillId="2" borderId="28" xfId="0" applyNumberFormat="1" applyFont="1" applyFill="1" applyBorder="1" applyAlignment="1">
      <alignment horizontal="left" vertical="bottom" wrapText="1"/>
    </xf>
    <xf numFmtId="0" fontId="11" fillId="0" borderId="17" xfId="0" applyFont="1" applyBorder="1">
      <alignment vertical="center"/>
    </xf>
    <xf numFmtId="0" fontId="11" fillId="0" borderId="59" xfId="0" applyFont="1" applyBorder="1">
      <alignment vertical="center"/>
    </xf>
    <xf numFmtId="0" fontId="11" fillId="0" borderId="29" xfId="0" applyFont="1" applyBorder="1">
      <alignment vertical="center"/>
    </xf>
    <xf numFmtId="0" fontId="11" fillId="15" borderId="58" xfId="0" applyFont="1" applyFill="1" applyBorder="1" applyAlignment="1">
      <alignment horizontal="left" vertical="center"/>
    </xf>
    <xf numFmtId="0" fontId="11" fillId="15" borderId="29" xfId="0" applyFont="1" applyFill="1" applyBorder="1" applyAlignment="1">
      <alignment horizontal="left" vertical="center"/>
    </xf>
    <xf numFmtId="0" fontId="11" fillId="15" borderId="30" xfId="0" applyFont="1" applyFill="1" applyBorder="1" applyAlignment="1">
      <alignment horizontal="left" vertical="center"/>
    </xf>
    <xf numFmtId="0" fontId="11" fillId="2" borderId="58" xfId="0" applyFont="1" applyFill="1" applyBorder="1">
      <alignment vertical="center"/>
    </xf>
    <xf numFmtId="0" fontId="8" fillId="2" borderId="63" xfId="0" applyFont="1" applyFill="1" applyBorder="1">
      <alignment vertical="center"/>
    </xf>
    <xf numFmtId="0" fontId="8" fillId="11" borderId="19" xfId="0" applyFont="1" applyFill="1" applyBorder="1" applyAlignment="1">
      <alignment horizontal="left" vertical="bottom" wrapText="1"/>
    </xf>
    <xf numFmtId="170" fontId="8" fillId="2" borderId="63" xfId="0" applyNumberFormat="1" applyFont="1" applyFill="1" applyBorder="1" applyAlignment="1">
      <alignment horizontal="left" vertical="bottom" wrapText="1"/>
    </xf>
    <xf numFmtId="170" fontId="8" fillId="11" borderId="19" xfId="0" applyNumberFormat="1" applyFont="1" applyFill="1" applyBorder="1" applyAlignment="1">
      <alignment horizontal="left" vertical="bottom" wrapText="1"/>
    </xf>
    <xf numFmtId="0" fontId="58" fillId="12" borderId="78" xfId="5" applyFont="1" applyBorder="1" applyAlignment="1">
      <alignment horizontal="left" vertical="center" wrapText="1"/>
    </xf>
    <xf numFmtId="170" fontId="8" fillId="11" borderId="18" xfId="0" applyNumberFormat="1" applyFont="1" applyFill="1" applyBorder="1" applyAlignment="1">
      <alignment horizontal="left" vertical="bottom" wrapText="1"/>
    </xf>
    <xf numFmtId="170" fontId="8" fillId="0" borderId="18" xfId="0" applyNumberFormat="1" applyFont="1" applyBorder="1" applyAlignment="1">
      <alignment horizontal="left" vertical="bottom" wrapText="1"/>
    </xf>
    <xf numFmtId="170" fontId="8" fillId="2" borderId="19" xfId="0" applyNumberFormat="1" applyFont="1" applyFill="1" applyBorder="1" applyAlignment="1">
      <alignment horizontal="left" vertical="bottom" wrapText="1"/>
    </xf>
    <xf numFmtId="0" fontId="8" fillId="0" borderId="79" xfId="0" applyFont="1" applyBorder="1" applyAlignment="1">
      <alignment horizontal="left" vertical="center" wrapText="1"/>
    </xf>
    <xf numFmtId="0" fontId="8" fillId="2" borderId="76" xfId="0" applyFont="1" applyFill="1" applyBorder="1">
      <alignment vertical="center"/>
    </xf>
    <xf numFmtId="170" fontId="8" fillId="11" borderId="21" xfId="0" applyNumberFormat="1" applyFont="1" applyFill="1" applyBorder="1" applyAlignment="1">
      <alignment horizontal="left" vertical="bottom" wrapText="1"/>
    </xf>
    <xf numFmtId="170" fontId="8" fillId="11" borderId="28" xfId="0" applyNumberFormat="1" applyFont="1" applyFill="1" applyBorder="1" applyAlignment="1">
      <alignment horizontal="left" vertical="bottom" wrapText="1"/>
    </xf>
    <xf numFmtId="0" fontId="8" fillId="2" borderId="8" xfId="0" applyFont="1" applyFill="1" applyBorder="1" applyAlignment="1">
      <alignment horizontal="center" vertical="center"/>
    </xf>
    <xf numFmtId="0" fontId="8" fillId="2" borderId="0" xfId="0" applyFont="1" applyFill="1" applyBorder="1" applyAlignment="1">
      <alignment horizontal="center" vertical="center"/>
    </xf>
    <xf numFmtId="0" fontId="8" fillId="2" borderId="65" xfId="0" applyFont="1" applyFill="1" applyBorder="1" applyAlignment="1">
      <alignment horizontal="center" vertical="center"/>
    </xf>
    <xf numFmtId="0" fontId="32" fillId="0" borderId="56" xfId="0" applyFont="1" applyBorder="1" applyAlignment="1">
      <alignment horizontal="left" vertical="top"/>
    </xf>
    <xf numFmtId="0" fontId="32" fillId="0" borderId="80" xfId="0" applyFont="1" applyBorder="1" applyAlignment="1">
      <alignment horizontal="left" vertical="top"/>
    </xf>
    <xf numFmtId="0" fontId="8" fillId="11" borderId="60" xfId="0" applyFont="1" applyFill="1" applyBorder="1" applyAlignment="1">
      <alignment horizontal="left" vertical="top" wrapText="1"/>
    </xf>
    <xf numFmtId="170" fontId="8" fillId="2" borderId="60" xfId="0" applyNumberFormat="1" applyFont="1" applyFill="1" applyBorder="1" applyAlignment="1">
      <alignment horizontal="left" vertical="top"/>
    </xf>
    <xf numFmtId="170" fontId="8" fillId="11" borderId="60" xfId="0" applyNumberFormat="1" applyFont="1" applyFill="1" applyBorder="1" applyAlignment="1">
      <alignment horizontal="left" vertical="top" wrapText="1"/>
    </xf>
    <xf numFmtId="170" fontId="8" fillId="2" borderId="77" xfId="0" applyNumberFormat="1" applyFont="1" applyFill="1" applyBorder="1" applyAlignment="1">
      <alignment horizontal="left" vertical="top" wrapText="1"/>
    </xf>
    <xf numFmtId="170" fontId="8" fillId="2" borderId="60" xfId="0" applyNumberFormat="1" applyFont="1" applyFill="1" applyBorder="1" applyAlignment="1">
      <alignment vertical="top"/>
    </xf>
    <xf numFmtId="170" fontId="8" fillId="10" borderId="21" xfId="0" applyNumberFormat="1" applyFont="1" applyFill="1" applyBorder="1" applyAlignment="1">
      <alignment horizontal="left" vertical="bottom" wrapText="1"/>
    </xf>
    <xf numFmtId="0" fontId="8" fillId="0" borderId="21" xfId="0" applyFont="1" applyBorder="1" applyAlignment="1">
      <alignment vertical="bottom"/>
    </xf>
    <xf numFmtId="170" fontId="8" fillId="10" borderId="31" xfId="0" applyNumberFormat="1" applyFont="1" applyFill="1" applyBorder="1" applyAlignment="1">
      <alignment horizontal="left" vertical="bottom" wrapText="1"/>
    </xf>
    <xf numFmtId="0" fontId="32" fillId="0" borderId="17" xfId="0" applyFont="1" applyBorder="1" applyAlignment="1">
      <alignment horizontal="left" vertical="top"/>
    </xf>
    <xf numFmtId="0" fontId="32" fillId="0" borderId="63" xfId="0" applyFont="1" applyBorder="1" applyAlignment="1">
      <alignment horizontal="left" vertical="top"/>
    </xf>
    <xf numFmtId="0" fontId="8" fillId="11" borderId="19" xfId="0" applyFont="1" applyFill="1" applyBorder="1" applyAlignment="1">
      <alignment horizontal="left" vertical="top" wrapText="1"/>
    </xf>
    <xf numFmtId="170" fontId="8" fillId="2" borderId="19" xfId="0" applyNumberFormat="1" applyFont="1" applyFill="1" applyBorder="1" applyAlignment="1">
      <alignment horizontal="left" vertical="top"/>
    </xf>
    <xf numFmtId="170" fontId="8" fillId="11" borderId="19" xfId="0" applyNumberFormat="1" applyFont="1" applyFill="1" applyBorder="1" applyAlignment="1">
      <alignment horizontal="left" vertical="top" wrapText="1"/>
    </xf>
    <xf numFmtId="170" fontId="8" fillId="2" borderId="18" xfId="0" applyNumberFormat="1" applyFont="1" applyFill="1" applyBorder="1" applyAlignment="1">
      <alignment horizontal="left" vertical="top" wrapText="1"/>
    </xf>
    <xf numFmtId="170" fontId="8" fillId="2" borderId="60" xfId="0" applyNumberFormat="1" applyFont="1" applyFill="1" applyBorder="1" applyAlignment="1">
      <alignment vertical="top" wrapText="1"/>
    </xf>
    <xf numFmtId="170" fontId="8" fillId="10" borderId="21" xfId="0" applyNumberFormat="1" applyFont="1" applyFill="1" applyBorder="1" applyAlignment="1">
      <alignment horizontal="left" vertical="top" wrapText="1"/>
    </xf>
    <xf numFmtId="0" fontId="8" fillId="0" borderId="21" xfId="0" applyFont="1" applyBorder="1" applyAlignment="1">
      <alignment vertical="top" wrapText="1"/>
    </xf>
    <xf numFmtId="170" fontId="8" fillId="10" borderId="31" xfId="0" applyNumberFormat="1" applyFont="1" applyFill="1" applyBorder="1" applyAlignment="1">
      <alignment horizontal="left" vertical="top" wrapText="1"/>
    </xf>
    <xf numFmtId="0" fontId="32" fillId="0" borderId="8" xfId="0" applyFont="1" applyBorder="1" applyAlignment="1">
      <alignment horizontal="left" vertical="top"/>
    </xf>
    <xf numFmtId="170" fontId="8" fillId="2" borderId="0" xfId="0" applyNumberFormat="1" applyFont="1" applyFill="1" applyBorder="1" applyAlignment="1">
      <alignment vertical="top" wrapText="1"/>
    </xf>
    <xf numFmtId="170" fontId="8" fillId="2" borderId="60" xfId="0" applyNumberFormat="1" applyFont="1" applyFill="1" applyBorder="1" applyAlignment="1">
      <alignment horizontal="left" vertical="top" wrapText="1"/>
    </xf>
    <xf numFmtId="10" fontId="8" fillId="11" borderId="21" xfId="0" applyNumberFormat="1" applyFont="1" applyFill="1" applyBorder="1" applyAlignment="1">
      <alignment horizontal="left" vertical="top" wrapText="1"/>
    </xf>
    <xf numFmtId="0" fontId="16" fillId="0" borderId="59" xfId="0" applyFont="1" applyBorder="1" applyAlignment="1">
      <alignment horizontal="left" vertical="top"/>
    </xf>
    <xf numFmtId="170" fontId="8" fillId="2" borderId="81" xfId="0" applyNumberFormat="1" applyFont="1" applyFill="1" applyBorder="1" applyAlignment="1">
      <alignment horizontal="left" vertical="top" wrapText="1"/>
    </xf>
    <xf numFmtId="170" fontId="8" fillId="11" borderId="81" xfId="0" applyNumberFormat="1" applyFont="1" applyFill="1" applyBorder="1" applyAlignment="1">
      <alignment horizontal="left" vertical="top" wrapText="1"/>
    </xf>
    <xf numFmtId="170" fontId="8" fillId="2" borderId="82" xfId="0" applyNumberFormat="1" applyFont="1" applyFill="1" applyBorder="1" applyAlignment="1">
      <alignment horizontal="left" vertical="top" wrapText="1"/>
    </xf>
    <xf numFmtId="170" fontId="8" fillId="10" borderId="60" xfId="0" applyNumberFormat="1" applyFont="1" applyFill="1" applyBorder="1" applyAlignment="1">
      <alignment horizontal="left" vertical="bottom" wrapText="1"/>
    </xf>
    <xf numFmtId="0" fontId="59" fillId="0" borderId="58" xfId="0" applyFont="1" applyBorder="1" applyAlignment="1">
      <alignment vertical="bottom"/>
    </xf>
    <xf numFmtId="0" fontId="8" fillId="0" borderId="29" xfId="0" applyFont="1" applyBorder="1" applyAlignment="1">
      <alignment vertical="bottom"/>
    </xf>
    <xf numFmtId="0" fontId="59" fillId="0" borderId="29" xfId="0" applyFont="1" applyBorder="1" applyAlignment="1">
      <alignment vertical="bottom"/>
    </xf>
    <xf numFmtId="0" fontId="59" fillId="0" borderId="30" xfId="0" applyFont="1" applyBorder="1" applyAlignment="1">
      <alignment vertical="bottom"/>
    </xf>
    <xf numFmtId="0" fontId="11" fillId="0" borderId="58" xfId="0" applyFont="1" applyBorder="1" applyAlignment="1">
      <alignment vertical="top"/>
    </xf>
    <xf numFmtId="0" fontId="8" fillId="0" borderId="76" xfId="0" applyFont="1" applyBorder="1" applyAlignment="1">
      <alignment vertical="top"/>
    </xf>
    <xf numFmtId="0" fontId="8" fillId="11" borderId="19" xfId="0" applyFont="1" applyFill="1" applyBorder="1" applyAlignment="1">
      <alignment horizontal="left" vertical="top" wrapText="1"/>
    </xf>
    <xf numFmtId="170" fontId="8" fillId="2" borderId="63" xfId="0" applyNumberFormat="1" applyFont="1" applyFill="1" applyBorder="1" applyAlignment="1">
      <alignment horizontal="left" vertical="top" wrapText="1"/>
    </xf>
    <xf numFmtId="170" fontId="8" fillId="11" borderId="28" xfId="0" applyNumberFormat="1" applyFont="1" applyFill="1" applyBorder="1" applyAlignment="1">
      <alignment horizontal="left" vertical="top" wrapText="1"/>
    </xf>
    <xf numFmtId="170" fontId="8" fillId="11" borderId="29" xfId="0" applyNumberFormat="1" applyFont="1" applyFill="1" applyBorder="1" applyAlignment="1">
      <alignment horizontal="left" vertical="top" wrapText="1"/>
    </xf>
    <xf numFmtId="170" fontId="8" fillId="11" borderId="30" xfId="0" applyNumberFormat="1" applyFont="1" applyFill="1" applyBorder="1" applyAlignment="1">
      <alignment horizontal="left" vertical="top" wrapText="1"/>
    </xf>
    <xf numFmtId="0" fontId="11" fillId="2" borderId="58" xfId="0" applyFont="1" applyFill="1" applyBorder="1" applyAlignment="1">
      <alignment horizontal="left" vertical="center"/>
    </xf>
    <xf numFmtId="0" fontId="11" fillId="2" borderId="29" xfId="0" applyFont="1" applyFill="1" applyBorder="1" applyAlignment="1">
      <alignment horizontal="left" vertical="center"/>
    </xf>
    <xf numFmtId="0" fontId="11" fillId="2" borderId="30" xfId="0" applyFont="1" applyFill="1" applyBorder="1" applyAlignment="1">
      <alignment horizontal="left" vertical="center"/>
    </xf>
    <xf numFmtId="0" fontId="8" fillId="2" borderId="0" xfId="0" applyFont="1" applyFill="1" applyAlignment="1">
      <alignment horizontal="left" vertical="center" wrapText="1"/>
    </xf>
    <xf numFmtId="0" fontId="11" fillId="0" borderId="83" xfId="0" applyFont="1" applyBorder="1" applyAlignment="1">
      <alignment vertical="bottom"/>
    </xf>
    <xf numFmtId="0" fontId="11" fillId="0" borderId="67" xfId="0" applyFont="1" applyBorder="1" applyAlignment="1">
      <alignment vertical="bottom"/>
    </xf>
    <xf numFmtId="170" fontId="8" fillId="10" borderId="33" xfId="0" applyNumberFormat="1" applyFont="1" applyFill="1" applyBorder="1" applyAlignment="1">
      <alignment horizontal="left" vertical="bottom" wrapText="1"/>
    </xf>
    <xf numFmtId="170" fontId="8" fillId="2" borderId="84" xfId="0" applyNumberFormat="1" applyFont="1" applyFill="1" applyBorder="1" applyAlignment="1">
      <alignment horizontal="center" vertical="bottom" wrapText="1"/>
    </xf>
    <xf numFmtId="170" fontId="8" fillId="2" borderId="67" xfId="0" applyNumberFormat="1" applyFont="1" applyFill="1" applyBorder="1" applyAlignment="1">
      <alignment horizontal="center" vertical="bottom" wrapText="1"/>
    </xf>
    <xf numFmtId="170" fontId="8" fillId="2" borderId="85" xfId="0" applyNumberFormat="1" applyFont="1" applyFill="1" applyBorder="1" applyAlignment="1">
      <alignment horizontal="center" vertical="bottom" wrapText="1"/>
    </xf>
    <xf numFmtId="0" fontId="6" fillId="2" borderId="0" xfId="0" applyFont="1" applyFill="1" applyAlignment="1">
      <alignment vertical="bottom"/>
    </xf>
    <xf numFmtId="170" fontId="8" fillId="2" borderId="0" xfId="0" applyNumberFormat="1" applyFont="1" applyFill="1" applyAlignment="1">
      <alignment horizontal="left" vertical="bottom" wrapText="1"/>
    </xf>
    <xf numFmtId="170" fontId="8" fillId="2" borderId="0" xfId="0" applyNumberFormat="1" applyFont="1" applyFill="1" applyAlignment="1">
      <alignment horizontal="left" vertical="bottom" wrapText="1"/>
    </xf>
    <xf numFmtId="0" fontId="57" fillId="2" borderId="0" xfId="5" applyFont="1" applyFill="1" applyBorder="1" applyAlignment="1">
      <alignment horizontal="left" vertical="center" wrapText="1"/>
    </xf>
    <xf numFmtId="0" fontId="47" fillId="2" borderId="0" xfId="0" applyFont="1" applyFill="1" applyAlignment="1">
      <alignment vertical="bottom"/>
    </xf>
    <xf numFmtId="0" fontId="8" fillId="2" borderId="0" xfId="0" applyFont="1" applyFill="1" applyAlignment="1">
      <alignment horizontal="left" vertical="bottom" wrapText="1"/>
    </xf>
    <xf numFmtId="0" fontId="8" fillId="2" borderId="0" xfId="0" applyFont="1" applyFill="1" applyAlignment="1">
      <alignment horizontal="left" vertical="bottom" wrapText="1"/>
    </xf>
    <xf numFmtId="0" fontId="60" fillId="8" borderId="0" xfId="0" applyFont="1" applyFill="1">
      <alignment vertical="center"/>
    </xf>
    <xf numFmtId="0" fontId="42" fillId="0" borderId="0" xfId="0" applyFont="1">
      <alignment vertical="center"/>
    </xf>
    <xf numFmtId="0" fontId="60" fillId="9" borderId="0" xfId="0" applyFont="1" applyFill="1">
      <alignment vertical="center"/>
    </xf>
    <xf numFmtId="0" fontId="42" fillId="10" borderId="0" xfId="0" applyFont="1" applyFill="1">
      <alignment vertical="center"/>
    </xf>
    <xf numFmtId="0" fontId="44" fillId="0" borderId="0" xfId="1" applyFont="1">
      <alignment vertical="center"/>
    </xf>
    <xf numFmtId="0" fontId="42" fillId="0" borderId="0" xfId="0" applyFont="1">
      <alignment vertical="center"/>
    </xf>
    <xf numFmtId="0" fontId="61" fillId="2" borderId="0" xfId="0" applyFont="1" applyFill="1" applyAlignment="1">
      <alignment vertical="bottom"/>
    </xf>
    <xf numFmtId="0" fontId="8" fillId="2" borderId="0" xfId="0" applyFont="1" applyFill="1" applyAlignment="1">
      <alignment vertical="bottom"/>
    </xf>
    <xf numFmtId="0" fontId="8" fillId="2" borderId="0" xfId="0" applyFont="1" applyFill="1" applyAlignment="1">
      <alignment horizontal="left" vertical="center"/>
    </xf>
    <xf numFmtId="0" fontId="62" fillId="0" borderId="0" xfId="0" applyFont="1" applyAlignment="1">
      <alignment horizontal="center" vertical="center"/>
    </xf>
    <xf numFmtId="0" fontId="17" fillId="0" borderId="0" xfId="0" applyFont="1" applyAlignment="1">
      <alignment horizontal="center" vertical="center"/>
    </xf>
    <xf numFmtId="0" fontId="62" fillId="0" borderId="72" xfId="0" applyFont="1" applyBorder="1" applyAlignment="1">
      <alignment horizontal="center" vertical="center"/>
    </xf>
    <xf numFmtId="0" fontId="62" fillId="0" borderId="73" xfId="0" applyFont="1" applyBorder="1" applyAlignment="1">
      <alignment horizontal="center" vertical="center"/>
    </xf>
    <xf numFmtId="0" fontId="27" fillId="16" borderId="72" xfId="0" applyFont="1" applyFill="1" applyBorder="1" applyAlignment="1">
      <alignment horizontal="center" vertical="center"/>
    </xf>
    <xf numFmtId="0" fontId="27" fillId="16" borderId="73" xfId="0" applyFont="1" applyFill="1" applyBorder="1" applyAlignment="1">
      <alignment horizontal="center" vertical="center"/>
    </xf>
    <xf numFmtId="0" fontId="27" fillId="16" borderId="74" xfId="0" applyFont="1" applyFill="1" applyBorder="1" applyAlignment="1">
      <alignment horizontal="center" vertical="center"/>
    </xf>
    <xf numFmtId="0" fontId="27" fillId="16" borderId="23" xfId="0" applyFont="1" applyFill="1" applyBorder="1" applyAlignment="1">
      <alignment horizontal="center" vertical="center"/>
    </xf>
    <xf numFmtId="0" fontId="27" fillId="16" borderId="35" xfId="0" applyFont="1" applyFill="1" applyBorder="1" applyAlignment="1">
      <alignment horizontal="center" vertical="center"/>
    </xf>
    <xf numFmtId="0" fontId="27" fillId="16" borderId="36" xfId="0" applyFont="1" applyFill="1" applyBorder="1" applyAlignment="1">
      <alignment horizontal="center" vertical="center"/>
    </xf>
    <xf numFmtId="0" fontId="27" fillId="16" borderId="39" xfId="0" applyFont="1" applyFill="1" applyBorder="1" applyAlignment="1">
      <alignment horizontal="center" vertical="center"/>
    </xf>
    <xf numFmtId="0" fontId="27" fillId="16" borderId="40" xfId="0" applyFont="1" applyFill="1" applyBorder="1" applyAlignment="1">
      <alignment horizontal="center" vertical="center"/>
    </xf>
    <xf numFmtId="0" fontId="27" fillId="16" borderId="41" xfId="0" applyFont="1" applyFill="1" applyBorder="1" applyAlignment="1">
      <alignment horizontal="center" vertical="center"/>
    </xf>
    <xf numFmtId="0" fontId="63" fillId="16" borderId="86" xfId="0" applyFont="1" applyFill="1" applyBorder="1" applyAlignment="1">
      <alignment horizontal="center" vertical="center"/>
    </xf>
    <xf numFmtId="0" fontId="27" fillId="16" borderId="87" xfId="0" applyFont="1" applyFill="1" applyBorder="1" applyAlignment="1">
      <alignment horizontal="center" vertical="center"/>
    </xf>
    <xf numFmtId="0" fontId="62" fillId="0" borderId="8" xfId="0" applyFont="1" applyBorder="1" applyAlignment="1">
      <alignment horizontal="center" vertical="center"/>
    </xf>
    <xf numFmtId="0" fontId="62" fillId="0" borderId="0" xfId="0" applyFont="1" applyBorder="1" applyAlignment="1">
      <alignment horizontal="center" vertical="center"/>
    </xf>
    <xf numFmtId="0" fontId="27" fillId="16" borderId="66" xfId="0" applyFont="1" applyFill="1" applyBorder="1" applyAlignment="1">
      <alignment horizontal="center" vertical="center"/>
    </xf>
    <xf numFmtId="0" fontId="27" fillId="16" borderId="88" xfId="0" applyFont="1" applyFill="1" applyBorder="1" applyAlignment="1">
      <alignment horizontal="center" vertical="center"/>
    </xf>
    <xf numFmtId="0" fontId="27" fillId="16" borderId="89" xfId="0" applyFont="1" applyFill="1" applyBorder="1" applyAlignment="1">
      <alignment horizontal="center" vertical="center"/>
    </xf>
    <xf numFmtId="0" fontId="27" fillId="16" borderId="32" xfId="0" applyFont="1" applyFill="1" applyBorder="1" applyAlignment="1">
      <alignment horizontal="center" vertical="center"/>
    </xf>
    <xf numFmtId="0" fontId="27" fillId="16" borderId="33" xfId="0" applyFont="1" applyFill="1" applyBorder="1" applyAlignment="1">
      <alignment horizontal="center" vertical="center"/>
    </xf>
    <xf numFmtId="0" fontId="27" fillId="16" borderId="34" xfId="0" applyFont="1" applyFill="1" applyBorder="1" applyAlignment="1">
      <alignment horizontal="center" vertical="center"/>
    </xf>
    <xf numFmtId="0" fontId="63" fillId="16" borderId="54" xfId="0" applyFont="1" applyFill="1" applyBorder="1" applyAlignment="1">
      <alignment horizontal="center" vertical="center"/>
    </xf>
    <xf numFmtId="0" fontId="63" fillId="16" borderId="9" xfId="0" applyFont="1" applyFill="1" applyBorder="1" applyAlignment="1">
      <alignment horizontal="center" vertical="center"/>
    </xf>
    <xf numFmtId="0" fontId="27" fillId="16" borderId="80" xfId="0" applyFont="1" applyFill="1" applyBorder="1" applyAlignment="1">
      <alignment horizontal="center" vertical="center"/>
    </xf>
    <xf numFmtId="0" fontId="27" fillId="16" borderId="90" xfId="0" applyFont="1" applyFill="1" applyBorder="1" applyAlignment="1">
      <alignment horizontal="center" vertical="center"/>
    </xf>
    <xf numFmtId="0" fontId="64" fillId="16" borderId="32" xfId="6" applyFont="1" applyFill="1" applyBorder="1" applyAlignment="1">
      <alignment horizontal="center" vertical="center" wrapText="1"/>
    </xf>
    <xf numFmtId="0" fontId="64" fillId="16" borderId="33" xfId="6" applyFont="1" applyFill="1" applyBorder="1" applyAlignment="1">
      <alignment horizontal="center" vertical="center" wrapText="1"/>
    </xf>
    <xf numFmtId="0" fontId="63" fillId="16" borderId="91" xfId="6" applyFont="1" applyFill="1" applyBorder="1" applyAlignment="1">
      <alignment horizontal="center" vertical="center" wrapText="1"/>
    </xf>
    <xf numFmtId="0" fontId="63" fillId="16" borderId="92" xfId="0" applyFont="1" applyFill="1" applyBorder="1" applyAlignment="1">
      <alignment horizontal="center" vertical="center" wrapText="1"/>
    </xf>
    <xf numFmtId="0" fontId="63" fillId="16" borderId="93" xfId="0" applyFont="1" applyFill="1" applyBorder="1" applyAlignment="1">
      <alignment horizontal="center" vertical="center" wrapText="1"/>
    </xf>
    <xf numFmtId="0" fontId="63" fillId="16" borderId="91" xfId="0" applyFont="1" applyFill="1" applyBorder="1" applyAlignment="1">
      <alignment horizontal="center" vertical="center" wrapText="1"/>
    </xf>
    <xf numFmtId="0" fontId="63" fillId="16" borderId="94" xfId="0" applyFont="1" applyFill="1" applyBorder="1" applyAlignment="1">
      <alignment horizontal="center" vertical="center" wrapText="1"/>
    </xf>
    <xf numFmtId="0" fontId="63" fillId="16" borderId="39" xfId="0" applyFont="1" applyFill="1" applyBorder="1" applyAlignment="1">
      <alignment horizontal="center" vertical="center" wrapText="1"/>
    </xf>
    <xf numFmtId="0" fontId="63" fillId="16" borderId="40" xfId="0" applyFont="1" applyFill="1" applyBorder="1" applyAlignment="1">
      <alignment horizontal="center" vertical="center" wrapText="1"/>
    </xf>
    <xf numFmtId="0" fontId="63" fillId="16" borderId="41" xfId="0" applyFont="1" applyFill="1" applyBorder="1" applyAlignment="1">
      <alignment horizontal="center" vertical="center" wrapText="1"/>
    </xf>
    <xf numFmtId="0" fontId="63" fillId="16" borderId="39" xfId="0" applyFont="1" applyFill="1" applyBorder="1" applyAlignment="1">
      <alignment horizontal="center" vertical="center"/>
    </xf>
    <xf numFmtId="0" fontId="63" fillId="16" borderId="95" xfId="0" applyFont="1" applyFill="1" applyBorder="1" applyAlignment="1">
      <alignment horizontal="center" vertical="center" wrapText="1"/>
    </xf>
    <xf numFmtId="0" fontId="63" fillId="16" borderId="83" xfId="0" applyFont="1" applyFill="1" applyBorder="1" applyAlignment="1">
      <alignment horizontal="center" vertical="center"/>
    </xf>
    <xf numFmtId="0" fontId="63" fillId="16" borderId="96" xfId="0" applyFont="1" applyFill="1" applyBorder="1" applyAlignment="1">
      <alignment horizontal="center" vertical="center"/>
    </xf>
    <xf numFmtId="0" fontId="27" fillId="16" borderId="13" xfId="0" applyFont="1" applyFill="1" applyBorder="1" applyAlignment="1">
      <alignment horizontal="center" vertical="center"/>
    </xf>
    <xf numFmtId="0" fontId="63" fillId="16" borderId="13" xfId="0" applyFont="1" applyFill="1" applyBorder="1" applyAlignment="1">
      <alignment horizontal="center" vertical="center" wrapText="1"/>
    </xf>
    <xf numFmtId="0" fontId="56" fillId="0" borderId="0" xfId="0" applyFont="1" applyFill="1" applyAlignment="1">
      <alignment horizontal="center" vertical="center"/>
    </xf>
    <xf numFmtId="0" fontId="65" fillId="0" borderId="97" xfId="6" applyFont="1" applyFill="1" applyBorder="1" applyAlignment="1">
      <alignment horizontal="center" vertical="center" wrapText="1"/>
    </xf>
    <xf numFmtId="0" fontId="65" fillId="0" borderId="98" xfId="6" applyFont="1" applyFill="1" applyBorder="1" applyAlignment="1">
      <alignment horizontal="center" vertical="center" wrapText="1"/>
    </xf>
    <xf numFmtId="0" fontId="66" fillId="0" borderId="98" xfId="0" applyFont="1" applyFill="1" applyBorder="1" applyAlignment="1">
      <alignment horizontal="center" vertical="center" wrapText="1"/>
    </xf>
    <xf numFmtId="14" fontId="66" fillId="2" borderId="98" xfId="0" applyNumberFormat="1" applyFont="1" applyFill="1" applyBorder="1" applyAlignment="1">
      <alignment horizontal="center" vertical="center" wrapText="1"/>
    </xf>
    <xf numFmtId="0" fontId="66" fillId="2" borderId="98" xfId="0" applyFont="1" applyFill="1" applyBorder="1" applyAlignment="1">
      <alignment horizontal="center" vertical="center" wrapText="1"/>
    </xf>
    <xf numFmtId="0" fontId="25" fillId="2" borderId="98" xfId="0" applyFont="1" applyFill="1" applyBorder="1" applyAlignment="1">
      <alignment horizontal="center" vertical="center" wrapText="1"/>
    </xf>
    <xf numFmtId="14" fontId="66" fillId="2" borderId="98" xfId="0" applyNumberFormat="1" applyFont="1" applyFill="1" applyBorder="1" applyAlignment="1">
      <alignment horizontal="center" vertical="center"/>
    </xf>
    <xf numFmtId="0" fontId="66" fillId="2" borderId="98" xfId="0" applyFont="1" applyFill="1" applyBorder="1" applyAlignment="1">
      <alignment horizontal="center" vertical="center"/>
    </xf>
    <xf numFmtId="0" fontId="41" fillId="2" borderId="98" xfId="0" applyFont="1" applyFill="1" applyBorder="1" applyAlignment="1">
      <alignment horizontal="center" vertical="center"/>
    </xf>
    <xf numFmtId="0" fontId="66" fillId="0" borderId="35" xfId="0" applyFont="1" applyFill="1" applyBorder="1" applyAlignment="1">
      <alignment horizontal="center" vertical="center" wrapText="1"/>
    </xf>
    <xf numFmtId="0" fontId="25" fillId="2" borderId="35" xfId="6" applyFont="1" applyFill="1" applyBorder="1" applyAlignment="1">
      <alignment horizontal="center" vertical="center"/>
    </xf>
    <xf numFmtId="0" fontId="66" fillId="0" borderId="36" xfId="0" applyFont="1" applyFill="1" applyBorder="1" applyAlignment="1">
      <alignment horizontal="center" vertical="center" wrapText="1"/>
    </xf>
    <xf numFmtId="0" fontId="65" fillId="0" borderId="99" xfId="6" applyFont="1" applyFill="1" applyBorder="1" applyAlignment="1">
      <alignment horizontal="center" vertical="center" wrapText="1"/>
    </xf>
    <xf numFmtId="0" fontId="65" fillId="0" borderId="81" xfId="6" applyFont="1" applyFill="1" applyBorder="1" applyAlignment="1">
      <alignment horizontal="center" vertical="center" wrapText="1"/>
    </xf>
    <xf numFmtId="0" fontId="66" fillId="0" borderId="81" xfId="0" applyFont="1" applyFill="1" applyBorder="1" applyAlignment="1">
      <alignment horizontal="center" vertical="center" wrapText="1"/>
    </xf>
    <xf numFmtId="0" fontId="66" fillId="2" borderId="81" xfId="0" applyFont="1" applyFill="1" applyBorder="1" applyAlignment="1">
      <alignment horizontal="center" vertical="center" wrapText="1"/>
    </xf>
    <xf numFmtId="14" fontId="66" fillId="2" borderId="81" xfId="0" applyNumberFormat="1" applyFont="1" applyFill="1" applyBorder="1" applyAlignment="1">
      <alignment horizontal="center" vertical="center" wrapText="1"/>
    </xf>
    <xf numFmtId="14" fontId="66" fillId="2" borderId="81" xfId="0" applyNumberFormat="1" applyFont="1" applyFill="1" applyBorder="1" applyAlignment="1">
      <alignment horizontal="center" vertical="center"/>
    </xf>
    <xf numFmtId="0" fontId="66" fillId="2" borderId="81" xfId="0" applyFont="1" applyFill="1" applyBorder="1" applyAlignment="1">
      <alignment horizontal="center" vertical="center"/>
    </xf>
    <xf numFmtId="0" fontId="41" fillId="2" borderId="81" xfId="0" applyFont="1" applyFill="1" applyBorder="1" applyAlignment="1">
      <alignment horizontal="center" vertical="center"/>
    </xf>
    <xf numFmtId="0" fontId="66" fillId="2" borderId="21" xfId="0" applyFont="1" applyFill="1" applyBorder="1" applyAlignment="1">
      <alignment horizontal="center" vertical="center" wrapText="1"/>
    </xf>
    <xf numFmtId="0" fontId="25" fillId="2" borderId="21" xfId="6" applyFont="1" applyFill="1" applyBorder="1" applyAlignment="1">
      <alignment horizontal="center" vertical="center"/>
    </xf>
    <xf numFmtId="0" fontId="66" fillId="0" borderId="21" xfId="0" applyFont="1" applyFill="1" applyBorder="1" applyAlignment="1">
      <alignment horizontal="center" vertical="center" wrapText="1"/>
    </xf>
    <xf numFmtId="0" fontId="66" fillId="0" borderId="31" xfId="0" applyFont="1" applyFill="1" applyBorder="1" applyAlignment="1">
      <alignment horizontal="center" vertical="center" wrapText="1"/>
    </xf>
    <xf numFmtId="0" fontId="65" fillId="0" borderId="100" xfId="6" applyFont="1" applyFill="1" applyBorder="1" applyAlignment="1">
      <alignment horizontal="center" vertical="center" wrapText="1"/>
    </xf>
    <xf numFmtId="0" fontId="65" fillId="0" borderId="19" xfId="6" applyFont="1" applyFill="1" applyBorder="1" applyAlignment="1">
      <alignment horizontal="center" vertical="center" wrapText="1"/>
    </xf>
    <xf numFmtId="0" fontId="66" fillId="0" borderId="19" xfId="0" applyFont="1" applyFill="1" applyBorder="1" applyAlignment="1">
      <alignment horizontal="center" vertical="center" wrapText="1"/>
    </xf>
    <xf numFmtId="0" fontId="66" fillId="2" borderId="19" xfId="0" applyFont="1" applyFill="1" applyBorder="1" applyAlignment="1">
      <alignment horizontal="center" vertical="center" wrapText="1"/>
    </xf>
    <xf numFmtId="14" fontId="66" fillId="2" borderId="19" xfId="0" applyNumberFormat="1" applyFont="1" applyFill="1" applyBorder="1" applyAlignment="1">
      <alignment horizontal="center" vertical="center" wrapText="1"/>
    </xf>
    <xf numFmtId="14" fontId="66" fillId="2" borderId="19" xfId="0" applyNumberFormat="1" applyFont="1" applyFill="1" applyBorder="1" applyAlignment="1">
      <alignment horizontal="center" vertical="center"/>
    </xf>
    <xf numFmtId="0" fontId="66" fillId="2" borderId="19" xfId="0" applyFont="1" applyFill="1" applyBorder="1" applyAlignment="1">
      <alignment horizontal="center" vertical="center"/>
    </xf>
    <xf numFmtId="0" fontId="41" fillId="2" borderId="19" xfId="0" applyFont="1" applyFill="1" applyBorder="1" applyAlignment="1">
      <alignment horizontal="center" vertical="center"/>
    </xf>
    <xf numFmtId="0" fontId="65" fillId="0" borderId="101" xfId="6" applyFont="1" applyFill="1" applyBorder="1" applyAlignment="1">
      <alignment horizontal="center" vertical="center" wrapText="1"/>
    </xf>
    <xf numFmtId="0" fontId="65" fillId="0" borderId="60" xfId="6" applyFont="1" applyFill="1" applyBorder="1" applyAlignment="1">
      <alignment horizontal="center" vertical="center" wrapText="1"/>
    </xf>
    <xf numFmtId="0" fontId="66" fillId="0" borderId="60" xfId="0" applyFont="1" applyFill="1" applyBorder="1" applyAlignment="1">
      <alignment horizontal="center" vertical="center" wrapText="1"/>
    </xf>
    <xf numFmtId="14" fontId="66" fillId="2" borderId="60" xfId="0" applyNumberFormat="1" applyFont="1" applyFill="1" applyBorder="1" applyAlignment="1">
      <alignment horizontal="center" vertical="center" wrapText="1"/>
    </xf>
    <xf numFmtId="0" fontId="25" fillId="2" borderId="60" xfId="0" applyFont="1" applyFill="1" applyBorder="1" applyAlignment="1">
      <alignment horizontal="center" vertical="center" wrapText="1"/>
    </xf>
    <xf numFmtId="14" fontId="66" fillId="2" borderId="60" xfId="0" applyNumberFormat="1" applyFont="1" applyFill="1" applyBorder="1" applyAlignment="1">
      <alignment horizontal="center" vertical="center"/>
    </xf>
    <xf numFmtId="0" fontId="66" fillId="2" borderId="60" xfId="0" applyFont="1" applyFill="1" applyBorder="1" applyAlignment="1">
      <alignment horizontal="center" vertical="center" wrapText="1"/>
    </xf>
    <xf numFmtId="0" fontId="66" fillId="2" borderId="60" xfId="0" applyFont="1" applyFill="1" applyBorder="1" applyAlignment="1">
      <alignment horizontal="center" vertical="center"/>
    </xf>
    <xf numFmtId="0" fontId="41" fillId="2" borderId="60" xfId="0" applyFont="1" applyFill="1" applyBorder="1" applyAlignment="1">
      <alignment horizontal="center" vertical="center" wrapText="1"/>
    </xf>
    <xf numFmtId="0" fontId="41" fillId="2" borderId="81" xfId="0" applyFont="1" applyFill="1" applyBorder="1" applyAlignment="1">
      <alignment horizontal="center" vertical="center" wrapText="1"/>
    </xf>
    <xf numFmtId="0" fontId="41" fillId="2" borderId="19" xfId="0" applyFont="1" applyFill="1" applyBorder="1" applyAlignment="1">
      <alignment horizontal="center" vertical="center" wrapText="1"/>
    </xf>
    <xf numFmtId="14" fontId="66" fillId="0" borderId="60" xfId="0" applyNumberFormat="1" applyFont="1" applyFill="1" applyBorder="1" applyAlignment="1">
      <alignment horizontal="center" vertical="center" wrapText="1"/>
    </xf>
    <xf numFmtId="14" fontId="67" fillId="2" borderId="60" xfId="0" applyNumberFormat="1" applyFont="1" applyFill="1" applyBorder="1" applyAlignment="1">
      <alignment horizontal="center" vertical="center"/>
    </xf>
    <xf numFmtId="14" fontId="67" fillId="2" borderId="81" xfId="0" applyNumberFormat="1" applyFont="1" applyFill="1" applyBorder="1" applyAlignment="1">
      <alignment horizontal="center" vertical="center"/>
    </xf>
    <xf numFmtId="14" fontId="67" fillId="2" borderId="19" xfId="0" applyNumberFormat="1" applyFont="1" applyFill="1" applyBorder="1" applyAlignment="1">
      <alignment horizontal="center" vertical="center"/>
    </xf>
    <xf numFmtId="0" fontId="41" fillId="0" borderId="60" xfId="0" applyFont="1" applyFill="1" applyBorder="1" applyAlignment="1">
      <alignment horizontal="center" vertical="center" wrapText="1"/>
    </xf>
    <xf numFmtId="0" fontId="41" fillId="0" borderId="81" xfId="0" applyFont="1" applyFill="1" applyBorder="1" applyAlignment="1">
      <alignment horizontal="center" vertical="center" wrapText="1"/>
    </xf>
    <xf numFmtId="0" fontId="41" fillId="0" borderId="19" xfId="0" applyFont="1" applyFill="1" applyBorder="1" applyAlignment="1">
      <alignment horizontal="center" vertical="center" wrapText="1"/>
    </xf>
    <xf numFmtId="0" fontId="66" fillId="0" borderId="60" xfId="6" applyFont="1" applyFill="1" applyBorder="1" applyAlignment="1">
      <alignment horizontal="center" vertical="center" wrapText="1"/>
    </xf>
    <xf numFmtId="14" fontId="66" fillId="0" borderId="60" xfId="6" applyNumberFormat="1" applyFont="1" applyFill="1" applyBorder="1" applyAlignment="1">
      <alignment horizontal="center" vertical="center" wrapText="1"/>
    </xf>
    <xf numFmtId="0" fontId="41" fillId="2" borderId="60" xfId="0" applyFont="1" applyFill="1" applyBorder="1" applyAlignment="1">
      <alignment horizontal="center" vertical="center"/>
    </xf>
    <xf numFmtId="0" fontId="66" fillId="0" borderId="81" xfId="6" applyFont="1" applyFill="1" applyBorder="1" applyAlignment="1">
      <alignment horizontal="center" vertical="center" wrapText="1"/>
    </xf>
    <xf numFmtId="0" fontId="66" fillId="0" borderId="19" xfId="6" applyFont="1" applyFill="1" applyBorder="1" applyAlignment="1">
      <alignment horizontal="center" vertical="center" wrapText="1"/>
    </xf>
    <xf numFmtId="0" fontId="25" fillId="0" borderId="21" xfId="6" applyFont="1" applyFill="1" applyBorder="1" applyAlignment="1">
      <alignment horizontal="center" vertical="center"/>
    </xf>
    <xf numFmtId="0" fontId="25" fillId="2" borderId="60" xfId="6" applyFont="1" applyFill="1" applyBorder="1" applyAlignment="1">
      <alignment horizontal="center" vertical="center"/>
    </xf>
    <xf numFmtId="0" fontId="25" fillId="2" borderId="81" xfId="6" applyFont="1" applyFill="1" applyBorder="1" applyAlignment="1">
      <alignment horizontal="center" vertical="center"/>
    </xf>
    <xf numFmtId="0" fontId="25" fillId="2" borderId="91" xfId="6" applyFont="1" applyFill="1" applyBorder="1" applyAlignment="1">
      <alignment horizontal="center" vertical="center"/>
    </xf>
    <xf numFmtId="0" fontId="65" fillId="0" borderId="93" xfId="6" applyFont="1" applyFill="1" applyBorder="1" applyAlignment="1">
      <alignment horizontal="center" vertical="center" wrapText="1"/>
    </xf>
    <xf numFmtId="0" fontId="65" fillId="0" borderId="91" xfId="6" applyFont="1" applyFill="1" applyBorder="1" applyAlignment="1">
      <alignment horizontal="center" vertical="center" wrapText="1"/>
    </xf>
    <xf numFmtId="0" fontId="66" fillId="0" borderId="91" xfId="6" applyFont="1" applyFill="1" applyBorder="1" applyAlignment="1">
      <alignment horizontal="center" vertical="center" wrapText="1"/>
    </xf>
    <xf numFmtId="0" fontId="66" fillId="2" borderId="91" xfId="0" applyFont="1" applyFill="1" applyBorder="1" applyAlignment="1">
      <alignment horizontal="center" vertical="center" wrapText="1"/>
    </xf>
    <xf numFmtId="14" fontId="66" fillId="2" borderId="91" xfId="0" applyNumberFormat="1" applyFont="1" applyFill="1" applyBorder="1" applyAlignment="1">
      <alignment horizontal="center" vertical="center"/>
    </xf>
    <xf numFmtId="14" fontId="67" fillId="2" borderId="91" xfId="0" applyNumberFormat="1" applyFont="1" applyFill="1" applyBorder="1" applyAlignment="1">
      <alignment horizontal="center" vertical="center"/>
    </xf>
    <xf numFmtId="0" fontId="66" fillId="2" borderId="91" xfId="0" applyFont="1" applyFill="1" applyBorder="1" applyAlignment="1">
      <alignment horizontal="center" vertical="center"/>
    </xf>
    <xf numFmtId="0" fontId="66" fillId="2" borderId="33" xfId="0" applyFont="1" applyFill="1" applyBorder="1" applyAlignment="1">
      <alignment horizontal="center" vertical="center" wrapText="1"/>
    </xf>
    <xf numFmtId="0" fontId="25" fillId="2" borderId="33" xfId="6" applyFont="1" applyFill="1" applyBorder="1" applyAlignment="1">
      <alignment horizontal="center" vertical="center"/>
    </xf>
    <xf numFmtId="0" fontId="66" fillId="0" borderId="33" xfId="0" applyFont="1" applyFill="1" applyBorder="1" applyAlignment="1">
      <alignment horizontal="center" vertical="center" wrapText="1"/>
    </xf>
    <xf numFmtId="0" fontId="66" fillId="0" borderId="34" xfId="0" applyFont="1" applyFill="1" applyBorder="1" applyAlignment="1">
      <alignment horizontal="center" vertical="center" wrapText="1"/>
    </xf>
    <xf numFmtId="0" fontId="68" fillId="2" borderId="0" xfId="0" applyFill="1" applyAlignment="1">
      <alignment vertical="bottom"/>
    </xf>
    <xf numFmtId="0" fontId="9" fillId="2" borderId="0" xfId="0" applyFont="1" applyFill="1" applyAlignment="1">
      <alignment vertical="bottom"/>
    </xf>
    <xf numFmtId="0" fontId="68" fillId="3" borderId="0" xfId="0" applyFill="1" applyAlignment="1">
      <alignment vertical="bottom"/>
    </xf>
    <xf numFmtId="0" fontId="3" fillId="3" borderId="23" xfId="0" applyFont="1" applyFill="1" applyBorder="1" applyAlignment="1">
      <alignment horizontal="center" vertical="center" wrapText="1"/>
    </xf>
    <xf numFmtId="0" fontId="3" fillId="3" borderId="36" xfId="0" applyFont="1" applyFill="1" applyBorder="1" applyAlignment="1">
      <alignment horizontal="center" vertical="center" wrapText="1"/>
    </xf>
    <xf numFmtId="0" fontId="3" fillId="3" borderId="23" xfId="0" applyFont="1" applyFill="1" applyBorder="1" applyAlignment="1">
      <alignment horizontal="center" vertical="center"/>
    </xf>
    <xf numFmtId="0" fontId="3" fillId="3" borderId="36" xfId="0" applyFont="1" applyFill="1" applyBorder="1" applyAlignment="1">
      <alignment horizontal="center" vertical="center"/>
    </xf>
    <xf numFmtId="0" fontId="3" fillId="3" borderId="24" xfId="0" applyFont="1" applyFill="1" applyBorder="1" applyAlignment="1">
      <alignment horizontal="center" vertical="center" wrapText="1"/>
    </xf>
    <xf numFmtId="0" fontId="3" fillId="3" borderId="87" xfId="0" applyFont="1" applyFill="1" applyBorder="1" applyAlignment="1">
      <alignment horizontal="center" vertical="center" wrapText="1"/>
    </xf>
    <xf numFmtId="0" fontId="3" fillId="3" borderId="27" xfId="0" applyFont="1" applyFill="1" applyBorder="1" applyAlignment="1">
      <alignment horizontal="center" vertical="center" wrapText="1"/>
    </xf>
    <xf numFmtId="0" fontId="3" fillId="3" borderId="31" xfId="0" applyFont="1" applyFill="1" applyBorder="1" applyAlignment="1">
      <alignment horizontal="center" vertical="center" wrapText="1"/>
    </xf>
    <xf numFmtId="0" fontId="3" fillId="3" borderId="27" xfId="0" applyFont="1" applyFill="1" applyBorder="1" applyAlignment="1">
      <alignment horizontal="center" vertical="center"/>
    </xf>
    <xf numFmtId="0" fontId="3" fillId="3" borderId="31" xfId="0" applyFont="1" applyFill="1" applyBorder="1" applyAlignment="1">
      <alignment horizontal="center" vertical="center"/>
    </xf>
    <xf numFmtId="0" fontId="3" fillId="3" borderId="60" xfId="0" applyFont="1" applyFill="1" applyBorder="1" applyAlignment="1">
      <alignment horizontal="center" vertical="bottom"/>
    </xf>
    <xf numFmtId="3" fontId="8" fillId="0" borderId="31" xfId="0" applyNumberFormat="1" applyFont="1" applyBorder="1" applyAlignment="1">
      <alignment horizontal="center" vertical="center"/>
    </xf>
    <xf numFmtId="3" fontId="8" fillId="0" borderId="58" xfId="0" applyNumberFormat="1" applyFont="1" applyBorder="1" applyAlignment="1">
      <alignment vertical="bottom" wrapText="1"/>
    </xf>
    <xf numFmtId="0" fontId="69" fillId="0" borderId="13" xfId="0" applyFont="1" applyBorder="1" applyAlignment="1">
      <alignment horizontal="center" vertical="center" wrapText="1"/>
    </xf>
    <xf numFmtId="0" fontId="69" fillId="0" borderId="102" xfId="0" applyFont="1" applyBorder="1" applyAlignment="1">
      <alignment horizontal="center" vertical="center" wrapText="1"/>
    </xf>
    <xf numFmtId="171" fontId="69" fillId="0" borderId="39" xfId="0" applyNumberFormat="1" applyFont="1" applyBorder="1" applyAlignment="1">
      <alignment vertical="bottom"/>
    </xf>
    <xf numFmtId="171" fontId="69" fillId="0" borderId="41" xfId="0" applyNumberFormat="1" applyFont="1" applyBorder="1" applyAlignment="1">
      <alignment vertical="bottom"/>
    </xf>
    <xf numFmtId="0" fontId="8" fillId="2" borderId="86" xfId="0" applyFont="1" applyFill="1" applyBorder="1" applyAlignment="1">
      <alignment horizontal="center" vertical="justify"/>
    </xf>
    <xf numFmtId="0" fontId="69" fillId="0" borderId="96" xfId="0" applyFont="1" applyBorder="1" applyAlignment="1">
      <alignment horizontal="center" vertical="center" wrapText="1"/>
    </xf>
    <xf numFmtId="0" fontId="69" fillId="0" borderId="89" xfId="0" applyFont="1" applyBorder="1" applyAlignment="1">
      <alignment horizontal="center" vertical="center" wrapText="1"/>
    </xf>
    <xf numFmtId="0" fontId="8" fillId="2" borderId="9" xfId="0" applyFont="1" applyFill="1" applyBorder="1" applyAlignment="1">
      <alignment horizontal="center" vertical="justify"/>
    </xf>
    <xf numFmtId="3" fontId="8" fillId="0" borderId="39" xfId="0" applyNumberFormat="1" applyFont="1" applyBorder="1" applyAlignment="1">
      <alignment vertical="bottom"/>
    </xf>
    <xf numFmtId="3" fontId="8" fillId="0" borderId="41" xfId="0" applyNumberFormat="1" applyFont="1" applyBorder="1" applyAlignment="1">
      <alignment vertical="bottom"/>
    </xf>
    <xf numFmtId="171" fontId="69" fillId="0" borderId="39" xfId="0" applyNumberFormat="1" applyFont="1" applyBorder="1" applyAlignment="1">
      <alignment horizontal="right" vertical="center"/>
    </xf>
    <xf numFmtId="0" fontId="3" fillId="3" borderId="32" xfId="0" applyFont="1" applyFill="1" applyBorder="1" applyAlignment="1">
      <alignment horizontal="center" vertical="center" wrapText="1"/>
    </xf>
    <xf numFmtId="0" fontId="3" fillId="3" borderId="34" xfId="0" applyFont="1" applyFill="1" applyBorder="1" applyAlignment="1">
      <alignment horizontal="center" vertical="center" wrapText="1"/>
    </xf>
    <xf numFmtId="3" fontId="8" fillId="0" borderId="34" xfId="0" applyNumberFormat="1" applyFont="1" applyBorder="1" applyAlignment="1">
      <alignment horizontal="center" vertical="center"/>
    </xf>
    <xf numFmtId="3" fontId="8" fillId="0" borderId="83" xfId="0" applyNumberFormat="1" applyFont="1" applyBorder="1" applyAlignment="1">
      <alignment vertical="bottom" wrapText="1"/>
    </xf>
    <xf numFmtId="0" fontId="8" fillId="2" borderId="96" xfId="0" applyFont="1" applyFill="1" applyBorder="1" applyAlignment="1">
      <alignment horizontal="center" vertical="justify"/>
    </xf>
    <xf numFmtId="0" fontId="70" fillId="0" borderId="0" xfId="0" applyFont="1" applyAlignment="1">
      <alignment vertical="bottom"/>
    </xf>
    <xf numFmtId="0" fontId="71" fillId="0" borderId="0" xfId="0" applyFont="1" applyAlignment="1">
      <alignment vertical="bottom"/>
    </xf>
    <xf numFmtId="0" fontId="8" fillId="0" borderId="0" xfId="0" applyFont="1" applyAlignment="1">
      <alignment vertical="bottom" wrapText="1"/>
    </xf>
    <xf numFmtId="0" fontId="3" fillId="3" borderId="2" xfId="0" applyFont="1" applyFill="1" applyBorder="1" applyAlignment="1">
      <alignment horizontal="center" vertical="center" wrapText="1"/>
    </xf>
    <xf numFmtId="0" fontId="3" fillId="3" borderId="37"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3" fillId="3" borderId="103" xfId="0" applyFont="1" applyFill="1" applyBorder="1" applyAlignment="1">
      <alignment horizontal="center" vertical="center" wrapText="1"/>
    </xf>
    <xf numFmtId="0" fontId="3" fillId="3" borderId="104" xfId="0" applyFont="1" applyFill="1" applyBorder="1" applyAlignment="1">
      <alignment horizontal="center" vertical="center" wrapText="1"/>
    </xf>
    <xf numFmtId="0" fontId="3" fillId="3" borderId="14" xfId="0" applyFont="1" applyFill="1" applyBorder="1" applyAlignment="1">
      <alignment horizontal="center" vertical="center" wrapText="1"/>
    </xf>
    <xf numFmtId="0" fontId="3" fillId="3" borderId="5"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3" fillId="3" borderId="15" xfId="0" applyFont="1" applyFill="1" applyBorder="1" applyAlignment="1">
      <alignment horizontal="center" vertical="center" wrapText="1"/>
    </xf>
    <xf numFmtId="0" fontId="32" fillId="4" borderId="5" xfId="0" applyFont="1" applyFill="1" applyBorder="1" applyAlignment="1">
      <alignment vertical="bottom"/>
    </xf>
    <xf numFmtId="0" fontId="32" fillId="4" borderId="1" xfId="0" applyFont="1" applyFill="1" applyBorder="1" applyAlignment="1">
      <alignment vertical="bottom"/>
    </xf>
    <xf numFmtId="14" fontId="32" fillId="4" borderId="1" xfId="0" applyNumberFormat="1" applyFont="1" applyFill="1" applyBorder="1" applyAlignment="1">
      <alignment vertical="bottom"/>
    </xf>
    <xf numFmtId="0" fontId="32" fillId="4" borderId="15" xfId="0" applyFont="1" applyFill="1" applyBorder="1" applyAlignment="1">
      <alignment vertical="bottom"/>
    </xf>
    <xf numFmtId="0" fontId="16" fillId="4" borderId="1" xfId="0" applyFont="1" applyFill="1" applyBorder="1" applyAlignment="1">
      <alignment vertical="bottom"/>
    </xf>
    <xf numFmtId="0" fontId="16" fillId="4" borderId="15" xfId="0" applyFont="1" applyFill="1" applyBorder="1" applyAlignment="1">
      <alignment vertical="bottom"/>
    </xf>
    <xf numFmtId="0" fontId="32" fillId="4" borderId="45" xfId="0" applyFont="1" applyFill="1" applyBorder="1" applyAlignment="1">
      <alignment vertical="bottom"/>
    </xf>
    <xf numFmtId="0" fontId="32" fillId="4" borderId="46" xfId="0" applyFont="1" applyFill="1" applyBorder="1" applyAlignment="1">
      <alignment vertical="bottom"/>
    </xf>
    <xf numFmtId="14" fontId="32" fillId="4" borderId="46" xfId="0" applyNumberFormat="1" applyFont="1" applyFill="1" applyBorder="1" applyAlignment="1">
      <alignment vertical="bottom"/>
    </xf>
    <xf numFmtId="0" fontId="16" fillId="4" borderId="46" xfId="0" applyFont="1" applyFill="1" applyBorder="1" applyAlignment="1">
      <alignment vertical="bottom"/>
    </xf>
    <xf numFmtId="0" fontId="16" fillId="4" borderId="47" xfId="0" applyFont="1" applyFill="1" applyBorder="1" applyAlignment="1">
      <alignment vertical="bottom"/>
    </xf>
    <xf numFmtId="0" fontId="3" fillId="3" borderId="48" xfId="0" applyFont="1" applyFill="1" applyBorder="1">
      <alignment vertical="center"/>
    </xf>
    <xf numFmtId="0" fontId="3" fillId="3" borderId="49" xfId="0" applyFont="1" applyFill="1" applyBorder="1">
      <alignment vertical="center"/>
    </xf>
    <xf numFmtId="0" fontId="72" fillId="3" borderId="50" xfId="0" applyFont="1" applyFill="1" applyBorder="1" applyAlignment="1">
      <alignment vertical="bottom"/>
    </xf>
    <xf numFmtId="0" fontId="26" fillId="0" borderId="0" xfId="0" applyFont="1" applyAlignment="1">
      <alignment vertical="bottom"/>
    </xf>
    <xf numFmtId="0" fontId="3" fillId="3" borderId="6" xfId="0" applyFont="1" applyFill="1" applyBorder="1" applyAlignment="1">
      <alignment horizontal="center" vertical="center" wrapText="1"/>
    </xf>
    <xf numFmtId="0" fontId="3" fillId="3" borderId="105" xfId="0" applyFont="1" applyFill="1" applyBorder="1" applyAlignment="1">
      <alignment horizontal="center" vertical="center" wrapText="1"/>
    </xf>
    <xf numFmtId="0" fontId="3" fillId="3" borderId="106"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32" fillId="4" borderId="1" xfId="0" applyFont="1" applyFill="1" applyBorder="1" applyAlignment="1">
      <alignment vertical="center" wrapText="1"/>
    </xf>
    <xf numFmtId="14" fontId="32" fillId="4" borderId="1" xfId="0" applyNumberFormat="1" applyFont="1" applyFill="1" applyBorder="1" applyAlignment="1">
      <alignment vertical="bottom"/>
    </xf>
    <xf numFmtId="0" fontId="32" fillId="4" borderId="1" xfId="0" applyFont="1" applyFill="1" applyBorder="1" applyAlignment="1">
      <alignment vertical="bottom" wrapText="1"/>
    </xf>
    <xf numFmtId="165" fontId="32" fillId="4" borderId="1" xfId="2" applyFont="1" applyFill="1" applyBorder="1" applyAlignment="1">
      <alignment horizontal="left" vertical="center"/>
    </xf>
    <xf numFmtId="172" fontId="32" fillId="4" borderId="1" xfId="2" applyNumberFormat="1" applyFont="1" applyFill="1" applyBorder="1" applyAlignment="1">
      <alignment horizontal="center" vertical="center" wrapText="1"/>
    </xf>
    <xf numFmtId="0" fontId="32" fillId="4" borderId="1" xfId="0" applyFont="1" applyFill="1" applyBorder="1" applyAlignment="1">
      <alignment horizontal="left" vertical="center" wrapText="1"/>
    </xf>
    <xf numFmtId="165" fontId="32" fillId="4" borderId="1" xfId="2" applyFont="1" applyFill="1" applyBorder="1" applyAlignment="1">
      <alignment horizontal="right" vertical="center"/>
    </xf>
    <xf numFmtId="0" fontId="3" fillId="3" borderId="1" xfId="0" applyFont="1" applyFill="1" applyBorder="1">
      <alignment vertical="center"/>
    </xf>
    <xf numFmtId="164" fontId="3" fillId="3" borderId="1" xfId="0" applyNumberFormat="1" applyFont="1" applyFill="1" applyBorder="1">
      <alignment vertical="center"/>
    </xf>
    <xf numFmtId="0" fontId="42" fillId="0" borderId="0" xfId="0" applyFont="1">
      <alignment vertical="center"/>
    </xf>
    <xf numFmtId="0" fontId="42" fillId="0" borderId="0" xfId="0" applyFont="1" applyAlignment="1">
      <alignment horizontal="left" vertical="bottom" wrapText="1"/>
    </xf>
    <xf numFmtId="0" fontId="42" fillId="0" borderId="0" xfId="0" applyFont="1" applyAlignment="1">
      <alignment horizontal="left" vertical="bottom"/>
    </xf>
    <xf numFmtId="0" fontId="42" fillId="0" borderId="0" xfId="0" applyFont="1" applyBorder="1" applyAlignment="1">
      <alignment horizontal="left" vertical="bottom"/>
    </xf>
    <xf numFmtId="0" fontId="16" fillId="3" borderId="50" xfId="0" applyFont="1" applyFill="1" applyBorder="1" applyAlignment="1">
      <alignment vertical="bottom"/>
    </xf>
    <xf numFmtId="0" fontId="3" fillId="3" borderId="107" xfId="0" applyFont="1" applyFill="1" applyBorder="1" applyAlignment="1">
      <alignment horizontal="center" vertical="center" wrapText="1"/>
    </xf>
    <xf numFmtId="0" fontId="3" fillId="3" borderId="108" xfId="0" applyFont="1" applyFill="1" applyBorder="1" applyAlignment="1">
      <alignment horizontal="center" vertical="center" wrapText="1"/>
    </xf>
    <xf numFmtId="0" fontId="3" fillId="3" borderId="109" xfId="0" applyFont="1" applyFill="1" applyBorder="1" applyAlignment="1">
      <alignment horizontal="center" vertical="center" wrapText="1"/>
    </xf>
    <xf numFmtId="0" fontId="3" fillId="3" borderId="110" xfId="0" applyFont="1" applyFill="1" applyBorder="1" applyAlignment="1">
      <alignment horizontal="center" vertical="center" wrapText="1"/>
    </xf>
    <xf numFmtId="0" fontId="42" fillId="0" borderId="0" xfId="0" applyFont="1">
      <alignment vertical="center"/>
    </xf>
    <xf numFmtId="0" fontId="30" fillId="0" borderId="0" xfId="1" applyFont="1" applyFill="1" applyBorder="1">
      <alignment vertical="center"/>
    </xf>
    <xf numFmtId="0" fontId="22" fillId="0" borderId="0" xfId="1" applyFont="1" applyFill="1" applyBorder="1" applyAlignment="1">
      <alignment horizontal="left" vertical="center"/>
    </xf>
    <xf numFmtId="0" fontId="73" fillId="2" borderId="0" xfId="0" applyFont="1" applyFill="1" applyAlignment="1">
      <alignment horizontal="center" vertical="bottom" wrapText="1"/>
    </xf>
    <xf numFmtId="0" fontId="18" fillId="3" borderId="0" xfId="0" applyFont="1" applyFill="1" applyAlignment="1">
      <alignment horizontal="center" vertical="center" wrapText="1"/>
    </xf>
    <xf numFmtId="0" fontId="18" fillId="0" borderId="0" xfId="0" applyFont="1" applyFill="1" applyAlignment="1">
      <alignment horizontal="center" vertical="center" wrapText="1"/>
    </xf>
    <xf numFmtId="0" fontId="74" fillId="3" borderId="39" xfId="4" applyFont="1" applyFill="1" applyBorder="1" applyAlignment="1">
      <alignment horizontal="center" vertical="center" wrapText="1"/>
    </xf>
    <xf numFmtId="0" fontId="74" fillId="3" borderId="40" xfId="4" applyFont="1" applyFill="1" applyBorder="1" applyAlignment="1">
      <alignment horizontal="center" vertical="center" wrapText="1"/>
    </xf>
    <xf numFmtId="3" fontId="74" fillId="3" borderId="40" xfId="4" applyNumberFormat="1" applyFont="1" applyFill="1" applyBorder="1" applyAlignment="1">
      <alignment horizontal="center" vertical="center" wrapText="1"/>
    </xf>
    <xf numFmtId="0" fontId="74" fillId="3" borderId="41" xfId="4" applyFont="1" applyFill="1" applyBorder="1" applyAlignment="1">
      <alignment horizontal="center" vertical="center" wrapText="1"/>
    </xf>
    <xf numFmtId="169" fontId="75" fillId="0" borderId="21" xfId="0" applyNumberFormat="1" applyFont="1" applyBorder="1" applyAlignment="1">
      <alignment horizontal="center" vertical="center"/>
    </xf>
    <xf numFmtId="3" fontId="75" fillId="0" borderId="21" xfId="0" applyNumberFormat="1" applyFont="1" applyBorder="1" applyAlignment="1">
      <alignment horizontal="center" vertical="center"/>
    </xf>
    <xf numFmtId="0" fontId="75" fillId="0" borderId="21" xfId="0" applyFont="1" applyBorder="1" applyAlignment="1">
      <alignment horizontal="center" vertical="center"/>
    </xf>
    <xf numFmtId="0" fontId="75" fillId="2" borderId="21" xfId="0" applyFont="1" applyFill="1" applyBorder="1" applyAlignment="1">
      <alignment horizontal="center" vertical="center"/>
    </xf>
    <xf numFmtId="0" fontId="76" fillId="17" borderId="39" xfId="0" applyFont="1" applyFill="1" applyBorder="1" applyAlignment="1">
      <alignment horizontal="center" vertical="bottom"/>
    </xf>
    <xf numFmtId="169" fontId="76" fillId="17" borderId="95" xfId="0" applyNumberFormat="1" applyFont="1" applyFill="1" applyBorder="1" applyAlignment="1">
      <alignment horizontal="center" vertical="center"/>
    </xf>
    <xf numFmtId="3" fontId="77" fillId="17" borderId="13" xfId="0" applyNumberFormat="1" applyFont="1" applyFill="1" applyBorder="1" applyAlignment="1">
      <alignment horizontal="center" vertical="center"/>
    </xf>
    <xf numFmtId="0" fontId="77" fillId="17" borderId="111" xfId="0" applyFont="1" applyFill="1" applyBorder="1" applyAlignment="1">
      <alignment horizontal="center" vertical="center"/>
    </xf>
    <xf numFmtId="0" fontId="77" fillId="17" borderId="40" xfId="0" applyFont="1" applyFill="1" applyBorder="1" applyAlignment="1">
      <alignment horizontal="center" vertical="center"/>
    </xf>
    <xf numFmtId="0" fontId="77" fillId="17" borderId="41" xfId="0" applyFont="1" applyFill="1" applyBorder="1" applyAlignment="1">
      <alignment horizontal="center" vertical="center"/>
    </xf>
    <xf numFmtId="0" fontId="76" fillId="17" borderId="39" xfId="0" applyFont="1" applyFill="1" applyBorder="1" applyAlignment="1">
      <alignment horizontal="center" vertical="center"/>
    </xf>
    <xf numFmtId="4" fontId="75" fillId="0" borderId="19" xfId="0" applyNumberFormat="1" applyFont="1" applyBorder="1" applyAlignment="1">
      <alignment horizontal="center" vertical="bottom"/>
    </xf>
    <xf numFmtId="169" fontId="75" fillId="2" borderId="21" xfId="0" applyNumberFormat="1" applyFont="1" applyFill="1" applyBorder="1" applyAlignment="1">
      <alignment horizontal="center" vertical="center"/>
    </xf>
    <xf numFmtId="0" fontId="76" fillId="17" borderId="39" xfId="0" applyFont="1" applyFill="1" applyBorder="1" applyAlignment="1">
      <alignment vertical="bottom"/>
    </xf>
    <xf numFmtId="0" fontId="76" fillId="17" borderId="111" xfId="0" applyFont="1" applyFill="1" applyBorder="1" applyAlignment="1">
      <alignment vertical="bottom"/>
    </xf>
    <xf numFmtId="3" fontId="76" fillId="17" borderId="40" xfId="0" applyNumberFormat="1" applyFont="1" applyFill="1" applyBorder="1" applyAlignment="1">
      <alignment horizontal="center" vertical="bottom"/>
    </xf>
    <xf numFmtId="3" fontId="76" fillId="17" borderId="40" xfId="0" applyNumberFormat="1" applyFont="1" applyFill="1" applyBorder="1" applyAlignment="1">
      <alignment vertical="bottom"/>
    </xf>
    <xf numFmtId="0" fontId="76" fillId="17" borderId="40" xfId="0" applyFont="1" applyFill="1" applyBorder="1" applyAlignment="1">
      <alignment vertical="bottom"/>
    </xf>
    <xf numFmtId="0" fontId="76" fillId="17" borderId="95" xfId="0" applyFont="1" applyFill="1" applyBorder="1" applyAlignment="1">
      <alignment vertical="bottom"/>
    </xf>
    <xf numFmtId="0" fontId="76" fillId="17" borderId="13" xfId="0" applyFont="1" applyFill="1" applyBorder="1" applyAlignment="1">
      <alignment vertical="bottom"/>
    </xf>
    <xf numFmtId="0" fontId="42" fillId="0" borderId="0" xfId="0" applyFont="1">
      <alignment vertical="center"/>
    </xf>
    <xf numFmtId="0" fontId="18" fillId="3" borderId="39" xfId="4" applyFont="1" applyFill="1" applyBorder="1" applyAlignment="1">
      <alignment horizontal="center" vertical="center" wrapText="1"/>
    </xf>
    <xf numFmtId="0" fontId="18" fillId="3" borderId="40" xfId="4" applyFont="1" applyFill="1" applyBorder="1" applyAlignment="1">
      <alignment horizontal="center" vertical="center" wrapText="1"/>
    </xf>
    <xf numFmtId="0" fontId="18" fillId="3" borderId="41" xfId="4" applyFont="1" applyFill="1" applyBorder="1" applyAlignment="1">
      <alignment horizontal="center" vertical="center" wrapText="1"/>
    </xf>
    <xf numFmtId="0" fontId="78" fillId="0" borderId="66" xfId="0" applyFont="1" applyBorder="1" applyAlignment="1">
      <alignment horizontal="center" vertical="bottom"/>
    </xf>
    <xf numFmtId="0" fontId="18" fillId="0" borderId="91" xfId="4" applyFont="1" applyFill="1" applyBorder="1" applyAlignment="1">
      <alignment horizontal="center" vertical="center" wrapText="1"/>
    </xf>
    <xf numFmtId="0" fontId="18" fillId="0" borderId="94" xfId="4" applyFont="1" applyFill="1" applyBorder="1" applyAlignment="1">
      <alignment horizontal="center" vertical="center" wrapText="1"/>
    </xf>
    <xf numFmtId="0" fontId="79" fillId="0" borderId="66" xfId="0" applyFont="1" applyBorder="1" applyAlignment="1">
      <alignment horizontal="center" vertical="bottom"/>
    </xf>
    <xf numFmtId="169" fontId="79" fillId="0" borderId="33" xfId="0" applyNumberFormat="1" applyFont="1" applyBorder="1" applyAlignment="1">
      <alignment horizontal="center" vertical="center"/>
    </xf>
    <xf numFmtId="3" fontId="79" fillId="0" borderId="91" xfId="0" applyNumberFormat="1" applyFont="1" applyBorder="1" applyAlignment="1">
      <alignment horizontal="center" vertical="bottom"/>
    </xf>
    <xf numFmtId="0" fontId="79" fillId="0" borderId="33" xfId="0" applyFont="1" applyBorder="1" applyAlignment="1">
      <alignment horizontal="center" vertical="center"/>
    </xf>
    <xf numFmtId="0" fontId="62" fillId="0" borderId="34" xfId="0" applyFont="1" applyBorder="1" applyAlignment="1">
      <alignment horizontal="center" vertical="center"/>
    </xf>
    <xf numFmtId="0" fontId="42" fillId="0" borderId="112" xfId="0" applyFont="1" applyBorder="1">
      <alignment vertical="center"/>
    </xf>
    <xf numFmtId="0" fontId="9" fillId="2" borderId="113" xfId="0" applyFont="1" applyFill="1" applyBorder="1" applyAlignment="1">
      <alignment horizontal="center" vertical="bottom" wrapText="1"/>
    </xf>
    <xf numFmtId="0" fontId="9" fillId="2" borderId="102" xfId="0" applyFont="1" applyFill="1" applyBorder="1" applyAlignment="1">
      <alignment horizontal="center" vertical="bottom" wrapText="1"/>
    </xf>
    <xf numFmtId="0" fontId="80" fillId="0" borderId="112" xfId="0" applyFont="1" applyBorder="1" applyAlignment="1">
      <alignment horizontal="center" vertical="bottom"/>
    </xf>
    <xf numFmtId="0" fontId="80" fillId="0" borderId="113" xfId="0" applyFont="1" applyBorder="1" applyAlignment="1">
      <alignment horizontal="center" vertical="bottom"/>
    </xf>
    <xf numFmtId="0" fontId="80" fillId="0" borderId="102" xfId="0" applyFont="1" applyBorder="1" applyAlignment="1">
      <alignment horizontal="center" vertical="bottom"/>
    </xf>
    <xf numFmtId="0" fontId="81" fillId="3" borderId="4" xfId="4" applyFont="1" applyFill="1" applyBorder="1" applyAlignment="1">
      <alignment horizontal="center" vertical="center" wrapText="1"/>
    </xf>
    <xf numFmtId="0" fontId="81" fillId="3" borderId="42" xfId="4" applyFont="1" applyFill="1" applyBorder="1" applyAlignment="1">
      <alignment horizontal="center" vertical="center" wrapText="1"/>
    </xf>
    <xf numFmtId="0" fontId="82" fillId="0" borderId="72" xfId="0" applyFont="1" applyBorder="1" applyAlignment="1">
      <alignment vertical="bottom"/>
    </xf>
    <xf numFmtId="0" fontId="82" fillId="0" borderId="74" xfId="1" applyFont="1" applyFill="1" applyBorder="1">
      <alignment vertical="center"/>
    </xf>
    <xf numFmtId="0" fontId="82" fillId="0" borderId="7" xfId="1" applyFont="1" applyFill="1" applyBorder="1" applyAlignment="1">
      <alignment horizontal="right" vertical="center"/>
    </xf>
    <xf numFmtId="0" fontId="82" fillId="0" borderId="43" xfId="1" applyFont="1" applyFill="1" applyBorder="1" applyAlignment="1">
      <alignment horizontal="right" vertical="center"/>
    </xf>
    <xf numFmtId="0" fontId="82" fillId="0" borderId="8" xfId="0" applyFont="1" applyBorder="1" applyAlignment="1">
      <alignment vertical="bottom"/>
    </xf>
    <xf numFmtId="0" fontId="82" fillId="0" borderId="65" xfId="1" applyFont="1" applyFill="1" applyBorder="1">
      <alignment vertical="center"/>
    </xf>
    <xf numFmtId="0" fontId="82" fillId="0" borderId="7" xfId="1" applyFont="1" applyFill="1" applyBorder="1" applyAlignment="1">
      <alignment horizontal="left" vertical="center"/>
    </xf>
    <xf numFmtId="0" fontId="82" fillId="0" borderId="106" xfId="1" applyFont="1" applyFill="1" applyBorder="1" applyAlignment="1">
      <alignment horizontal="left" vertical="center"/>
    </xf>
    <xf numFmtId="0" fontId="83" fillId="0" borderId="7" xfId="1" applyFont="1" applyFill="1" applyBorder="1" applyAlignment="1">
      <alignment horizontal="right" vertical="center"/>
    </xf>
    <xf numFmtId="0" fontId="82" fillId="0" borderId="114" xfId="1" applyFont="1" applyFill="1" applyBorder="1" applyAlignment="1">
      <alignment horizontal="left" vertical="center"/>
    </xf>
    <xf numFmtId="0" fontId="82" fillId="0" borderId="115" xfId="1" applyFont="1" applyFill="1" applyBorder="1" applyAlignment="1">
      <alignment horizontal="left" vertical="center"/>
    </xf>
    <xf numFmtId="0" fontId="83" fillId="0" borderId="114" xfId="1" applyFont="1" applyFill="1" applyBorder="1" applyAlignment="1">
      <alignment horizontal="right" vertical="center"/>
    </xf>
    <xf numFmtId="0" fontId="82" fillId="0" borderId="114" xfId="1" applyFont="1" applyFill="1" applyBorder="1" applyAlignment="1">
      <alignment horizontal="right" vertical="center"/>
    </xf>
    <xf numFmtId="0" fontId="82" fillId="0" borderId="116" xfId="1" applyFont="1" applyFill="1" applyBorder="1" applyAlignment="1">
      <alignment horizontal="right" vertical="center"/>
    </xf>
    <xf numFmtId="0" fontId="80" fillId="0" borderId="13" xfId="1" applyFont="1" applyFill="1" applyBorder="1" applyAlignment="1">
      <alignment horizontal="right" vertical="center"/>
    </xf>
    <xf numFmtId="0" fontId="80" fillId="0" borderId="102" xfId="1" applyFont="1" applyFill="1" applyBorder="1" applyAlignment="1">
      <alignment horizontal="right" vertical="center"/>
    </xf>
    <xf numFmtId="0" fontId="80" fillId="0" borderId="112" xfId="0" applyFont="1" applyBorder="1" applyAlignment="1">
      <alignment vertical="bottom"/>
    </xf>
    <xf numFmtId="0" fontId="80" fillId="0" borderId="102" xfId="1" applyFont="1" applyFill="1" applyBorder="1">
      <alignment vertical="center"/>
    </xf>
    <xf numFmtId="167" fontId="84" fillId="0" borderId="13" xfId="1" applyNumberFormat="1" applyFont="1" applyFill="1" applyBorder="1" applyAlignment="1">
      <alignment horizontal="right" vertical="center"/>
    </xf>
    <xf numFmtId="0" fontId="82" fillId="0" borderId="0" xfId="1" applyFont="1" applyFill="1" applyBorder="1">
      <alignment vertical="center"/>
    </xf>
    <xf numFmtId="0" fontId="85" fillId="0" borderId="0" xfId="1" applyFont="1">
      <alignment vertical="center"/>
    </xf>
    <xf numFmtId="0" fontId="86" fillId="0" borderId="13" xfId="0" applyFont="1" applyBorder="1" applyAlignment="1">
      <alignment horizontal="center" vertical="center"/>
    </xf>
    <xf numFmtId="40" fontId="87" fillId="0" borderId="112" xfId="2" applyNumberFormat="1" applyFont="1" applyBorder="1" applyAlignment="1">
      <alignment horizontal="center" vertical="center"/>
    </xf>
    <xf numFmtId="40" fontId="87" fillId="0" borderId="113" xfId="2" applyNumberFormat="1" applyFont="1" applyBorder="1" applyAlignment="1">
      <alignment horizontal="center" vertical="justify"/>
    </xf>
    <xf numFmtId="40" fontId="87" fillId="18" borderId="102" xfId="2" applyNumberFormat="1" applyFont="1" applyFill="1" applyBorder="1" applyAlignment="1">
      <alignment horizontal="center" vertical="center"/>
    </xf>
    <xf numFmtId="40" fontId="88" fillId="0" borderId="113" xfId="2" applyNumberFormat="1" applyFont="1" applyBorder="1" applyAlignment="1">
      <alignment horizontal="center" vertical="center"/>
    </xf>
    <xf numFmtId="0" fontId="89" fillId="0" borderId="0" xfId="0" applyFont="1" applyAlignment="1">
      <alignment vertical="bottom"/>
    </xf>
    <xf numFmtId="40" fontId="87" fillId="0" borderId="0" xfId="2" applyNumberFormat="1" applyFont="1" applyFill="1" applyBorder="1" applyAlignment="1">
      <alignment horizontal="center" vertical="center"/>
    </xf>
    <xf numFmtId="17" fontId="89" fillId="0" borderId="8" xfId="0" applyNumberFormat="1" applyFont="1" applyBorder="1" applyAlignment="1">
      <alignment vertical="bottom"/>
    </xf>
    <xf numFmtId="40" fontId="88" fillId="0" borderId="8" xfId="2" applyNumberFormat="1" applyFont="1" applyBorder="1" applyAlignment="1">
      <alignment horizontal="center" vertical="center"/>
    </xf>
    <xf numFmtId="40" fontId="88" fillId="0" borderId="0" xfId="2" applyNumberFormat="1" applyFont="1" applyBorder="1" applyAlignment="1">
      <alignment horizontal="center" vertical="center"/>
    </xf>
    <xf numFmtId="40" fontId="88" fillId="0" borderId="65" xfId="2" applyNumberFormat="1" applyFont="1" applyBorder="1" applyAlignment="1">
      <alignment horizontal="center" vertical="center"/>
    </xf>
    <xf numFmtId="40" fontId="88" fillId="0" borderId="72" xfId="2" applyNumberFormat="1" applyFont="1" applyBorder="1" applyAlignment="1">
      <alignment horizontal="center" vertical="center"/>
    </xf>
    <xf numFmtId="40" fontId="88" fillId="0" borderId="73" xfId="2" applyNumberFormat="1" applyFont="1" applyBorder="1" applyAlignment="1">
      <alignment horizontal="center" vertical="center"/>
    </xf>
    <xf numFmtId="40" fontId="88" fillId="0" borderId="74" xfId="2" applyNumberFormat="1" applyFont="1" applyBorder="1" applyAlignment="1">
      <alignment horizontal="center" vertical="center"/>
    </xf>
    <xf numFmtId="168" fontId="89" fillId="0" borderId="0" xfId="0" applyNumberFormat="1" applyFont="1" applyAlignment="1">
      <alignment vertical="bottom"/>
    </xf>
    <xf numFmtId="40" fontId="89" fillId="0" borderId="8" xfId="0" applyNumberFormat="1" applyFont="1" applyFill="1" applyBorder="1" applyAlignment="1">
      <alignment horizontal="center" vertical="bottom"/>
    </xf>
    <xf numFmtId="40" fontId="89" fillId="0" borderId="66" xfId="0" applyNumberFormat="1" applyFont="1" applyFill="1" applyBorder="1" applyAlignment="1">
      <alignment horizontal="center" vertical="bottom"/>
    </xf>
    <xf numFmtId="40" fontId="88" fillId="0" borderId="88" xfId="2" applyNumberFormat="1" applyFont="1" applyBorder="1" applyAlignment="1">
      <alignment horizontal="center" vertical="center"/>
    </xf>
    <xf numFmtId="40" fontId="88" fillId="0" borderId="89" xfId="2" applyNumberFormat="1" applyFont="1" applyBorder="1" applyAlignment="1">
      <alignment horizontal="center" vertical="center"/>
    </xf>
    <xf numFmtId="17" fontId="90" fillId="19" borderId="112" xfId="0" applyNumberFormat="1" applyFont="1" applyFill="1" applyBorder="1" applyAlignment="1">
      <alignment vertical="bottom"/>
    </xf>
    <xf numFmtId="40" fontId="88" fillId="18" borderId="112" xfId="2" applyNumberFormat="1" applyFont="1" applyFill="1" applyBorder="1" applyAlignment="1">
      <alignment horizontal="center" vertical="center"/>
    </xf>
    <xf numFmtId="40" fontId="88" fillId="18" borderId="113" xfId="2" applyNumberFormat="1" applyFont="1" applyFill="1" applyBorder="1" applyAlignment="1">
      <alignment horizontal="center" vertical="center"/>
    </xf>
    <xf numFmtId="40" fontId="88" fillId="18" borderId="102" xfId="2" applyNumberFormat="1" applyFont="1" applyFill="1" applyBorder="1" applyAlignment="1">
      <alignment horizontal="center" vertical="center"/>
    </xf>
    <xf numFmtId="0" fontId="89" fillId="0" borderId="0" xfId="0" applyFont="1" applyFill="1" applyAlignment="1">
      <alignment vertical="bottom"/>
    </xf>
    <xf numFmtId="40" fontId="89" fillId="0" borderId="0" xfId="0" applyNumberFormat="1" applyFont="1" applyFill="1" applyAlignment="1">
      <alignment vertical="bottom"/>
    </xf>
    <xf numFmtId="1" fontId="8" fillId="4" borderId="1" xfId="1" applyNumberFormat="1" applyFont="1" applyFill="1" applyBorder="1" applyAlignment="1">
      <alignment horizontal="right" vertical="center"/>
    </xf>
    <xf numFmtId="4" fontId="30" fillId="4" borderId="1" xfId="1" applyNumberFormat="1" applyFont="1" applyFill="1" applyBorder="1" applyAlignment="1">
      <alignment horizontal="right" vertical="center"/>
    </xf>
    <xf numFmtId="3" fontId="30" fillId="4" borderId="1" xfId="1" applyNumberFormat="1" applyFont="1" applyFill="1" applyBorder="1" applyAlignment="1">
      <alignment horizontal="right" vertical="center"/>
    </xf>
    <xf numFmtId="0" fontId="30" fillId="4" borderId="1" xfId="1" applyFont="1" applyFill="1" applyBorder="1" applyAlignment="1">
      <alignment horizontal="right" vertical="center"/>
    </xf>
    <xf numFmtId="0" fontId="30" fillId="4" borderId="1" xfId="1" applyFont="1" applyFill="1" applyBorder="1" applyAlignment="1">
      <alignment horizontal="center" vertical="center"/>
    </xf>
    <xf numFmtId="0" fontId="30" fillId="4" borderId="1" xfId="1" applyFont="1" applyFill="1" applyBorder="1" applyAlignment="1">
      <alignment horizontal="left" vertical="center"/>
    </xf>
    <xf numFmtId="0" fontId="30" fillId="4" borderId="15" xfId="1" applyFont="1" applyFill="1" applyBorder="1" applyAlignment="1">
      <alignment horizontal="left" vertical="justify"/>
    </xf>
    <xf numFmtId="0" fontId="16" fillId="4" borderId="45" xfId="1" applyFont="1" applyFill="1" applyBorder="1" applyAlignment="1">
      <alignment horizontal="left" vertical="center"/>
    </xf>
    <xf numFmtId="0" fontId="8" fillId="4" borderId="46" xfId="1" applyFont="1" applyFill="1" applyBorder="1" applyAlignment="1">
      <alignment horizontal="left" vertical="center"/>
    </xf>
    <xf numFmtId="3" fontId="8" fillId="4" borderId="46" xfId="1" applyNumberFormat="1" applyFont="1" applyFill="1" applyBorder="1" applyAlignment="1">
      <alignment horizontal="right" vertical="center"/>
    </xf>
    <xf numFmtId="0" fontId="8" fillId="4" borderId="46" xfId="1" applyFont="1" applyFill="1" applyBorder="1" applyAlignment="1">
      <alignment horizontal="right" vertical="center"/>
    </xf>
    <xf numFmtId="0" fontId="8" fillId="4" borderId="46" xfId="1" applyFont="1" applyFill="1" applyBorder="1" applyAlignment="1">
      <alignment horizontal="center" vertical="center"/>
    </xf>
    <xf numFmtId="0" fontId="8" fillId="4" borderId="47" xfId="1" applyFont="1" applyFill="1" applyBorder="1" applyAlignment="1">
      <alignment horizontal="center" vertical="center"/>
    </xf>
    <xf numFmtId="0" fontId="8" fillId="0" borderId="113" xfId="1" applyFont="1" applyFill="1" applyBorder="1">
      <alignment vertical="center"/>
    </xf>
    <xf numFmtId="0" fontId="8" fillId="0" borderId="102" xfId="1" applyFont="1" applyFill="1" applyBorder="1">
      <alignment vertical="center"/>
    </xf>
    <xf numFmtId="3" fontId="91" fillId="0" borderId="0" xfId="7" applyNumberFormat="1" applyFont="1" applyBorder="1">
      <alignment vertical="center"/>
    </xf>
    <xf numFmtId="0" fontId="91" fillId="0" borderId="0" xfId="7" applyFont="1" applyBorder="1">
      <alignment vertical="center"/>
    </xf>
    <xf numFmtId="14" fontId="91" fillId="0" borderId="0" xfId="7" applyNumberFormat="1" applyFont="1" applyBorder="1">
      <alignment vertical="center"/>
    </xf>
    <xf numFmtId="0" fontId="91" fillId="0" borderId="0" xfId="7" applyFont="1" applyBorder="1" applyAlignment="1">
      <alignment vertical="center" wrapText="1"/>
    </xf>
    <xf numFmtId="0" fontId="91" fillId="0" borderId="0" xfId="7" applyFont="1" applyFill="1" applyBorder="1" applyAlignment="1">
      <alignment vertical="center" wrapText="1"/>
    </xf>
    <xf numFmtId="14" fontId="92" fillId="0" borderId="0" xfId="7" applyNumberFormat="1" applyFont="1" applyBorder="1">
      <alignment vertical="center"/>
    </xf>
    <xf numFmtId="0" fontId="42" fillId="2" borderId="0" xfId="0" applyFont="1" applyFill="1">
      <alignment vertical="center"/>
    </xf>
    <xf numFmtId="0" fontId="42" fillId="2" borderId="0" xfId="0" applyFont="1" applyFill="1" applyAlignment="1">
      <alignment horizontal="center" vertical="center"/>
    </xf>
    <xf numFmtId="0" fontId="18" fillId="3" borderId="0" xfId="0" applyFont="1" applyFill="1" applyAlignment="1">
      <alignment horizontal="center" vertical="center"/>
    </xf>
    <xf numFmtId="0" fontId="30" fillId="2" borderId="0" xfId="0" applyFont="1" applyFill="1">
      <alignment vertical="center"/>
    </xf>
    <xf numFmtId="0" fontId="21" fillId="2" borderId="0" xfId="0" applyFont="1" applyFill="1" applyAlignment="1">
      <alignment horizontal="left" vertical="center"/>
    </xf>
    <xf numFmtId="0" fontId="42" fillId="2" borderId="0" xfId="0" applyFont="1" applyFill="1" applyAlignment="1">
      <alignment horizontal="left" vertical="center"/>
    </xf>
    <xf numFmtId="0" fontId="21" fillId="2" borderId="0" xfId="0" applyFont="1" applyFill="1" applyAlignment="1">
      <alignment horizontal="left" vertical="center" wrapText="1"/>
    </xf>
    <xf numFmtId="0" fontId="21" fillId="2" borderId="0" xfId="0" applyFont="1" applyFill="1" applyAlignment="1">
      <alignment horizontal="left" vertical="center" wrapText="1"/>
    </xf>
    <xf numFmtId="0" fontId="93" fillId="20" borderId="0" xfId="0" applyFont="1" applyFill="1" applyAlignment="1">
      <alignment horizontal="left" vertical="center" wrapText="1" readingOrder="1"/>
    </xf>
    <xf numFmtId="0" fontId="23" fillId="2" borderId="0" xfId="0" applyFont="1" applyFill="1">
      <alignment vertical="center"/>
    </xf>
    <xf numFmtId="0" fontId="93" fillId="20" borderId="0" xfId="0" applyFont="1" applyFill="1" applyAlignment="1">
      <alignment horizontal="center" vertical="center" wrapText="1" readingOrder="1"/>
    </xf>
    <xf numFmtId="0" fontId="94" fillId="21" borderId="0" xfId="0" applyFont="1" applyFill="1" applyAlignment="1">
      <alignment horizontal="left" vertical="center" wrapText="1" readingOrder="1"/>
    </xf>
    <xf numFmtId="0" fontId="94" fillId="21" borderId="0" xfId="0" applyFont="1" applyFill="1" applyAlignment="1">
      <alignment horizontal="center" vertical="center" wrapText="1" readingOrder="1"/>
    </xf>
    <xf numFmtId="0" fontId="94" fillId="22" borderId="0" xfId="0" applyFont="1" applyFill="1" applyAlignment="1">
      <alignment horizontal="left" vertical="center" wrapText="1" readingOrder="1"/>
    </xf>
    <xf numFmtId="0" fontId="94" fillId="22" borderId="0" xfId="0" applyFont="1" applyFill="1" applyAlignment="1">
      <alignment horizontal="center" vertical="center" wrapText="1" readingOrder="1"/>
    </xf>
    <xf numFmtId="0" fontId="95" fillId="2" borderId="0" xfId="8" applyFont="1" applyFill="1" applyBorder="1" applyAlignment="1">
      <alignment horizontal="center" vertical="bottom"/>
    </xf>
    <xf numFmtId="0" fontId="95" fillId="2" borderId="0" xfId="8" applyFont="1" applyFill="1" applyBorder="1" applyAlignment="1">
      <alignment vertical="bottom"/>
    </xf>
    <xf numFmtId="0" fontId="3" fillId="3" borderId="0" xfId="0" applyFont="1" applyFill="1" applyBorder="1" applyAlignment="1">
      <alignment horizontal="center" vertical="center" wrapText="1"/>
    </xf>
    <xf numFmtId="0" fontId="3" fillId="3" borderId="0" xfId="0" applyFont="1" applyFill="1" applyBorder="1" applyAlignment="1">
      <alignment horizontal="left" vertical="center" wrapText="1"/>
    </xf>
    <xf numFmtId="0" fontId="3" fillId="3" borderId="0" xfId="0" applyFont="1" applyFill="1" applyBorder="1" applyAlignment="1">
      <alignment horizontal="center" vertical="center" wrapText="1"/>
    </xf>
    <xf numFmtId="0" fontId="94" fillId="21" borderId="0" xfId="0" applyFont="1" applyFill="1" applyBorder="1" applyAlignment="1">
      <alignment horizontal="center" vertical="center" wrapText="1" readingOrder="1"/>
    </xf>
    <xf numFmtId="0" fontId="94" fillId="21" borderId="0" xfId="0" applyFont="1" applyFill="1" applyBorder="1" applyAlignment="1">
      <alignment horizontal="left" vertical="center" wrapText="1" readingOrder="1"/>
    </xf>
    <xf numFmtId="0" fontId="94" fillId="22" borderId="0" xfId="0" applyFont="1" applyFill="1" applyBorder="1" applyAlignment="1">
      <alignment horizontal="center" vertical="center" wrapText="1" readingOrder="1"/>
    </xf>
    <xf numFmtId="0" fontId="94" fillId="22" borderId="0" xfId="0" applyFont="1" applyFill="1" applyBorder="1" applyAlignment="1">
      <alignment horizontal="left" vertical="center" wrapText="1" readingOrder="1"/>
    </xf>
    <xf numFmtId="0" fontId="94" fillId="4" borderId="0" xfId="0" applyFont="1" applyFill="1" applyBorder="1" applyAlignment="1">
      <alignment horizontal="center" vertical="center" wrapText="1" readingOrder="1"/>
    </xf>
    <xf numFmtId="0" fontId="94" fillId="4" borderId="0" xfId="0" applyFont="1" applyFill="1" applyBorder="1" applyAlignment="1">
      <alignment horizontal="left" vertical="center" wrapText="1" readingOrder="1"/>
    </xf>
    <xf numFmtId="0" fontId="96" fillId="4" borderId="0" xfId="0" applyFont="1" applyFill="1" applyBorder="1" applyAlignment="1">
      <alignment horizontal="center" vertical="center" wrapText="1"/>
    </xf>
    <xf numFmtId="0" fontId="97" fillId="4" borderId="0" xfId="0" applyFont="1" applyFill="1" applyBorder="1" applyAlignment="1">
      <alignment horizontal="justify" vertical="center" wrapText="1"/>
    </xf>
    <xf numFmtId="0" fontId="96" fillId="4" borderId="0" xfId="0" applyFont="1" applyFill="1" applyBorder="1" applyAlignment="1">
      <alignment horizontal="center" vertical="center" wrapText="1"/>
    </xf>
    <xf numFmtId="0" fontId="97" fillId="4" borderId="0" xfId="0" applyFont="1" applyFill="1" applyBorder="1" applyAlignment="1">
      <alignment horizontal="justify" vertical="center" wrapText="1"/>
    </xf>
    <xf numFmtId="0" fontId="98" fillId="2" borderId="0" xfId="9" applyFont="1" applyFill="1" applyBorder="1" applyAlignment="1">
      <alignment horizontal="left" vertical="bottom"/>
    </xf>
    <xf numFmtId="0" fontId="95" fillId="2" borderId="0" xfId="9" applyFont="1" applyFill="1" applyBorder="1" applyAlignment="1">
      <alignment vertical="bottom"/>
    </xf>
    <xf numFmtId="0" fontId="99" fillId="2" borderId="0" xfId="9" applyFont="1" applyFill="1" applyBorder="1" applyAlignment="1">
      <alignment vertical="bottom"/>
    </xf>
  </cellXfs>
  <cellStyles count="10">
    <cellStyle name="常规" xfId="0" builtinId="0"/>
    <cellStyle name="Normal 2" xfId="1"/>
    <cellStyle name="千位分隔" xfId="2" builtinId="3"/>
    <cellStyle name="Normal 2 2" xfId="3"/>
    <cellStyle name="Normal 3" xfId="4"/>
    <cellStyle name="Output" xfId="5"/>
    <cellStyle name="Normal 13 2" xfId="6"/>
    <cellStyle name="Normal 2 2 2" xfId="7"/>
    <cellStyle name="Normal 6 3" xfId="8"/>
    <cellStyle name="Normal 6 2 2" xfId="9"/>
  </cellStyles>
  <dxfs count="0"/>
  <tableStyles defaultTableStyle="TableStyleMedium9" defaultPivotStyle="PivotStyleLight16" count="0"/>
</styleSheet>
</file>

<file path=xl/_rels/workbook.xml.rels><?xml version="1.0" encoding="UTF-8" standalone="yes"?>
<Relationships xmlns="http://schemas.openxmlformats.org/package/2006/relationships"><Relationship Id="rId1" Type="http://schemas.openxmlformats.org/officeDocument/2006/relationships/externalLink" Target="externalLinks/externalLink1.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www.wps.cn/officeDocument/2020/cellImage" Target="cellimages.xml"/><Relationship Id="rId36" Type="http://schemas.openxmlformats.org/officeDocument/2006/relationships/sharedStrings" Target="sharedStrings.xml"/><Relationship Id="rId37" Type="http://schemas.openxmlformats.org/officeDocument/2006/relationships/styles" Target="styles.xml"/><Relationship Id="rId38"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c1ea4d12e57bc814/BDO/07-Bibliotheque/Global/EITI/Eng-draft-model-beneficial-ownership-declaration-form.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troduction"/>
      <sheetName val="Sheet1"/>
      <sheetName val="1. Company identification"/>
      <sheetName val="2. BO declaration form "/>
      <sheetName val="Changelog"/>
    </sheetNames>
    <sheetDataSet>
      <sheetData sheetId="0"/>
      <sheetData sheetId="1">
        <row r="3">
          <cell r="B3" t="str">
            <v>Yes</v>
          </cell>
          <cell r="D3" t="str">
            <v>NP</v>
          </cell>
        </row>
        <row r="4">
          <cell r="B4" t="str">
            <v>No</v>
          </cell>
          <cell r="D4" t="str">
            <v>LP</v>
          </cell>
        </row>
        <row r="5">
          <cell r="D5" t="str">
            <v>S</v>
          </cell>
        </row>
      </sheetData>
      <sheetData sheetId="2"/>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dir="t" rig="threeP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9.xml.rels><?xml version="1.0" encoding="UTF-8" standalone="yes"?>
<Relationships xmlns="http://schemas.openxmlformats.org/package/2006/relationships"><Relationship Id="rId1" Type="http://schemas.openxmlformats.org/officeDocument/2006/relationships/vmlDrawing" Target="../drawings/vmlDrawing19.vml"/><Relationship Id="rId2" Type="http://schemas.openxmlformats.org/officeDocument/2006/relationships/comments" Target="../comments19.xml"/></Relationships>
</file>

<file path=xl/worksheets/_rels/sheet20.xml.rels><?xml version="1.0" encoding="UTF-8" standalone="yes"?>
<Relationships xmlns="http://schemas.openxmlformats.org/package/2006/relationships"><Relationship Id="rId1" Type="http://schemas.openxmlformats.org/officeDocument/2006/relationships/vmlDrawing" Target="../drawings/vmlDrawing20.vml"/><Relationship Id="rId2" Type="http://schemas.openxmlformats.org/officeDocument/2006/relationships/comments" Target="../comments20.xml"/></Relationships>
</file>

<file path=xl/worksheets/_rels/sheet4.xml.rels><?xml version="1.0" encoding="UTF-8" standalone="yes"?>
<Relationships xmlns="http://schemas.openxmlformats.org/package/2006/relationships"><Relationship Id="rId1" Type="http://schemas.openxmlformats.org/officeDocument/2006/relationships/vmlDrawing" Target="../drawings/vmlDrawing4.vml"/><Relationship Id="rId2" Type="http://schemas.openxmlformats.org/officeDocument/2006/relationships/comments" Target="../comments4.xml"/></Relationships>
</file>

<file path=xl/worksheets/sheet1.xml><?xml version="1.0" encoding="utf-8"?>
<worksheet xmlns:r="http://schemas.openxmlformats.org/officeDocument/2006/relationships" xmlns="http://schemas.openxmlformats.org/spreadsheetml/2006/main">
  <dimension ref="A1:G25"/>
  <sheetViews>
    <sheetView workbookViewId="0">
      <selection activeCell="J19" sqref="J19"/>
    </sheetView>
  </sheetViews>
  <sheetFormatPr defaultRowHeight="12.75" defaultColWidth="12"/>
  <cols>
    <col min="1" max="1" customWidth="1" width="15.0" style="1"/>
    <col min="2" max="2" customWidth="1" width="46.5" style="1"/>
    <col min="3" max="3" customWidth="1" bestFit="1" width="13.5" style="1"/>
    <col min="4" max="4" customWidth="1" bestFit="1" width="8.6640625" style="1"/>
    <col min="5" max="5" customWidth="1" bestFit="1" width="12.5" style="1"/>
    <col min="6" max="6" customWidth="1" width="43.33203" style="1"/>
    <col min="7" max="16384" customWidth="0" width="12.0" style="1"/>
  </cols>
  <sheetData>
    <row r="1" spans="8:8" ht="26.25">
      <c r="A1" s="2" t="s">
        <v>453</v>
      </c>
      <c r="B1" s="2"/>
      <c r="C1" s="2"/>
      <c r="D1" s="2"/>
      <c r="E1" s="2"/>
      <c r="F1" s="2"/>
    </row>
    <row r="2" spans="8:8" ht="30.0">
      <c r="A2" s="3" t="s">
        <v>454</v>
      </c>
      <c r="B2" s="3" t="s">
        <v>455</v>
      </c>
      <c r="C2" s="3" t="s">
        <v>456</v>
      </c>
      <c r="D2" s="3" t="s">
        <v>80</v>
      </c>
      <c r="E2" s="3" t="s">
        <v>113</v>
      </c>
      <c r="F2" s="3" t="s">
        <v>457</v>
      </c>
    </row>
    <row r="3" spans="8:8" ht="15.0">
      <c r="A3" s="4">
        <v>1.0</v>
      </c>
      <c r="B3" s="5" t="s">
        <v>458</v>
      </c>
      <c r="C3" s="6" t="s">
        <v>122</v>
      </c>
      <c r="D3" s="6" t="s">
        <v>122</v>
      </c>
      <c r="E3" s="7" t="s">
        <v>459</v>
      </c>
      <c r="F3" s="7" t="s">
        <v>123</v>
      </c>
    </row>
    <row r="4" spans="8:8" ht="15.0">
      <c r="A4" s="4">
        <v>2.0</v>
      </c>
      <c r="B4" s="5" t="s">
        <v>460</v>
      </c>
      <c r="C4" s="6" t="s">
        <v>122</v>
      </c>
      <c r="D4" s="6" t="s">
        <v>122</v>
      </c>
      <c r="E4" s="7" t="s">
        <v>125</v>
      </c>
      <c r="F4" s="6" t="s">
        <v>122</v>
      </c>
    </row>
    <row r="5" spans="8:8" ht="15.0">
      <c r="A5" s="4">
        <v>3.0</v>
      </c>
      <c r="B5" s="5" t="s">
        <v>461</v>
      </c>
      <c r="C5" s="6" t="s">
        <v>122</v>
      </c>
      <c r="D5" s="6" t="s">
        <v>122</v>
      </c>
      <c r="E5" s="7" t="s">
        <v>125</v>
      </c>
      <c r="F5" s="6" t="s">
        <v>122</v>
      </c>
    </row>
    <row r="6" spans="8:8" ht="15.0">
      <c r="A6" s="4">
        <v>4.0</v>
      </c>
      <c r="B6" s="5" t="s">
        <v>144</v>
      </c>
      <c r="C6" s="6" t="s">
        <v>122</v>
      </c>
      <c r="D6" s="6" t="s">
        <v>122</v>
      </c>
      <c r="E6" s="7" t="s">
        <v>126</v>
      </c>
      <c r="F6" s="7" t="s">
        <v>67</v>
      </c>
    </row>
    <row r="7" spans="8:8" ht="15.0">
      <c r="A7" s="4">
        <v>5.0</v>
      </c>
      <c r="B7" s="5" t="s">
        <v>462</v>
      </c>
      <c r="C7" s="6" t="s">
        <v>122</v>
      </c>
      <c r="D7" s="6" t="s">
        <v>122</v>
      </c>
      <c r="E7" s="7" t="s">
        <v>125</v>
      </c>
      <c r="F7" s="7" t="s">
        <v>463</v>
      </c>
    </row>
    <row r="8" spans="8:8" ht="14.25" customHeight="1">
      <c r="A8" s="4">
        <v>6.0</v>
      </c>
      <c r="B8" s="5" t="s">
        <v>464</v>
      </c>
      <c r="C8" s="7" t="s">
        <v>79</v>
      </c>
      <c r="D8" s="7" t="s">
        <v>123</v>
      </c>
      <c r="E8" s="7" t="s">
        <v>126</v>
      </c>
      <c r="F8" s="7" t="s">
        <v>57</v>
      </c>
    </row>
    <row r="9" spans="8:8" ht="15.0">
      <c r="A9" s="4">
        <v>7.0</v>
      </c>
      <c r="B9" s="5" t="s">
        <v>465</v>
      </c>
      <c r="C9" s="6" t="s">
        <v>122</v>
      </c>
      <c r="D9" s="6" t="s">
        <v>122</v>
      </c>
      <c r="E9" s="7" t="s">
        <v>126</v>
      </c>
      <c r="F9" s="7" t="s">
        <v>123</v>
      </c>
    </row>
    <row r="10" spans="8:8" ht="15.0">
      <c r="A10" s="4">
        <v>8.0</v>
      </c>
      <c r="B10" s="5" t="s">
        <v>466</v>
      </c>
      <c r="C10" s="6" t="s">
        <v>122</v>
      </c>
      <c r="D10" s="7" t="s">
        <v>123</v>
      </c>
      <c r="E10" s="7" t="s">
        <v>126</v>
      </c>
      <c r="F10" s="7" t="s">
        <v>123</v>
      </c>
    </row>
    <row r="11" spans="8:8" ht="15.0">
      <c r="A11" s="4">
        <v>9.0</v>
      </c>
      <c r="B11" s="5" t="s">
        <v>467</v>
      </c>
      <c r="C11" s="6" t="s">
        <v>122</v>
      </c>
      <c r="D11" s="6" t="s">
        <v>122</v>
      </c>
      <c r="E11" s="7" t="s">
        <v>468</v>
      </c>
      <c r="F11" s="7" t="s">
        <v>123</v>
      </c>
    </row>
    <row r="12" spans="8:8" ht="15.0">
      <c r="A12" s="4">
        <v>10.0</v>
      </c>
      <c r="B12" s="5" t="s">
        <v>469</v>
      </c>
      <c r="C12" s="6" t="s">
        <v>122</v>
      </c>
      <c r="D12" s="6" t="s">
        <v>122</v>
      </c>
      <c r="E12" s="7" t="s">
        <v>468</v>
      </c>
      <c r="F12" s="7" t="s">
        <v>123</v>
      </c>
    </row>
    <row r="13" spans="8:8" ht="15.0">
      <c r="A13" s="4">
        <v>11.0</v>
      </c>
      <c r="B13" s="5" t="s">
        <v>470</v>
      </c>
      <c r="C13" s="7" t="s">
        <v>126</v>
      </c>
      <c r="D13" s="6" t="s">
        <v>122</v>
      </c>
      <c r="E13" s="7" t="s">
        <v>126</v>
      </c>
      <c r="F13" s="7" t="s">
        <v>471</v>
      </c>
    </row>
    <row r="14" spans="8:8" ht="15.75" customHeight="1">
      <c r="A14" s="4">
        <v>12.0</v>
      </c>
      <c r="B14" s="5" t="s">
        <v>472</v>
      </c>
      <c r="C14" s="6" t="s">
        <v>122</v>
      </c>
      <c r="D14" s="6" t="s">
        <v>122</v>
      </c>
      <c r="E14" s="7" t="s">
        <v>468</v>
      </c>
      <c r="F14" s="7" t="s">
        <v>123</v>
      </c>
    </row>
    <row r="15" spans="8:8" ht="15.0">
      <c r="A15" s="4">
        <v>13.0</v>
      </c>
      <c r="B15" s="5" t="s">
        <v>473</v>
      </c>
      <c r="C15" s="6" t="s">
        <v>122</v>
      </c>
      <c r="D15" s="6" t="s">
        <v>122</v>
      </c>
      <c r="E15" s="7" t="s">
        <v>131</v>
      </c>
      <c r="F15" s="7" t="s">
        <v>123</v>
      </c>
    </row>
    <row r="16" spans="8:8" ht="15.0">
      <c r="A16" s="4">
        <v>14.0</v>
      </c>
      <c r="B16" s="5" t="s">
        <v>474</v>
      </c>
      <c r="C16" s="7" t="s">
        <v>123</v>
      </c>
      <c r="D16" s="6" t="s">
        <v>122</v>
      </c>
      <c r="E16" s="7" t="s">
        <v>131</v>
      </c>
      <c r="F16" s="7" t="s">
        <v>123</v>
      </c>
    </row>
    <row r="17" spans="8:8" ht="15.0">
      <c r="A17" s="4">
        <v>15.0</v>
      </c>
      <c r="B17" s="5" t="s">
        <v>475</v>
      </c>
      <c r="C17" s="7" t="s">
        <v>123</v>
      </c>
      <c r="D17" s="7" t="s">
        <v>123</v>
      </c>
      <c r="E17" s="7" t="s">
        <v>126</v>
      </c>
      <c r="F17" s="7" t="s">
        <v>129</v>
      </c>
    </row>
    <row r="18" spans="8:8" ht="30.0">
      <c r="A18" s="4">
        <v>16.0</v>
      </c>
      <c r="B18" s="5" t="s">
        <v>476</v>
      </c>
      <c r="C18" s="6" t="s">
        <v>122</v>
      </c>
      <c r="D18" s="6" t="s">
        <v>122</v>
      </c>
      <c r="E18" s="7" t="s">
        <v>126</v>
      </c>
      <c r="F18" s="7" t="s">
        <v>477</v>
      </c>
    </row>
    <row r="19" spans="8:8" ht="15.0">
      <c r="A19" s="4">
        <v>17.0</v>
      </c>
      <c r="B19" s="5" t="s">
        <v>478</v>
      </c>
      <c r="C19" s="6" t="s">
        <v>122</v>
      </c>
      <c r="D19" s="6" t="s">
        <v>122</v>
      </c>
      <c r="E19" s="7" t="s">
        <v>126</v>
      </c>
      <c r="F19" s="7" t="s">
        <v>40</v>
      </c>
    </row>
    <row r="20" spans="8:8" ht="15.0">
      <c r="A20" s="4">
        <v>18.0</v>
      </c>
      <c r="B20" s="5" t="s">
        <v>479</v>
      </c>
      <c r="C20" s="7" t="s">
        <v>123</v>
      </c>
      <c r="D20" s="6" t="s">
        <v>122</v>
      </c>
      <c r="E20" s="7" t="s">
        <v>125</v>
      </c>
      <c r="F20" s="7" t="s">
        <v>123</v>
      </c>
    </row>
    <row r="21" spans="8:8" ht="15.0">
      <c r="A21" s="8">
        <v>19.0</v>
      </c>
      <c r="B21" s="5" t="s">
        <v>480</v>
      </c>
      <c r="C21" s="7" t="s">
        <v>123</v>
      </c>
      <c r="D21" s="6" t="s">
        <v>122</v>
      </c>
      <c r="E21" s="7" t="s">
        <v>125</v>
      </c>
      <c r="F21" s="7" t="s">
        <v>123</v>
      </c>
    </row>
    <row r="22" spans="8:8" ht="30.0">
      <c r="A22" s="8">
        <v>20.0</v>
      </c>
      <c r="B22" s="5" t="s">
        <v>481</v>
      </c>
      <c r="C22" s="7" t="s">
        <v>123</v>
      </c>
      <c r="D22" s="7" t="s">
        <v>123</v>
      </c>
      <c r="E22" s="6" t="s">
        <v>122</v>
      </c>
      <c r="F22" s="7" t="s">
        <v>123</v>
      </c>
    </row>
    <row r="23" spans="8:8" ht="15.0">
      <c r="A23" s="8">
        <v>21.0</v>
      </c>
      <c r="B23" s="5" t="s">
        <v>482</v>
      </c>
      <c r="C23" s="7" t="s">
        <v>123</v>
      </c>
      <c r="D23" s="6" t="s">
        <v>122</v>
      </c>
      <c r="E23" s="7" t="s">
        <v>125</v>
      </c>
      <c r="F23" s="7" t="s">
        <v>67</v>
      </c>
    </row>
    <row r="24" spans="8:8" ht="15.0">
      <c r="A24" s="8">
        <v>22.0</v>
      </c>
      <c r="B24" s="9" t="s">
        <v>483</v>
      </c>
      <c r="C24" s="10"/>
      <c r="D24" s="10"/>
      <c r="E24" s="10"/>
      <c r="F24" s="11"/>
    </row>
    <row r="25" spans="8:8" ht="15.0">
      <c r="A25" s="8">
        <v>23.0</v>
      </c>
      <c r="B25" s="9" t="s">
        <v>484</v>
      </c>
      <c r="C25" s="10"/>
      <c r="D25" s="10"/>
      <c r="E25" s="10"/>
      <c r="F25" s="11"/>
    </row>
  </sheetData>
  <mergeCells count="1">
    <mergeCell ref="A1:F1"/>
  </mergeCells>
  <pageMargins left="0.7086614173228347" right="0.7086614173228347" top="0.7480314960629921" bottom="0.7480314960629921" header="0.31496062992125984" footer="0.31496062992125984"/>
  <pageSetup paperSize="9" scale="73" orientation="landscape"/>
</worksheet>
</file>

<file path=xl/worksheets/sheet10.xml><?xml version="1.0" encoding="utf-8"?>
<worksheet xmlns:r="http://schemas.openxmlformats.org/officeDocument/2006/relationships" xmlns="http://schemas.openxmlformats.org/spreadsheetml/2006/main">
  <sheetPr>
    <tabColor rgb="FFFFFF00"/>
    <pageSetUpPr fitToPage="1"/>
  </sheetPr>
  <dimension ref="A1:L27"/>
  <sheetViews>
    <sheetView workbookViewId="0" showGridLines="0">
      <selection activeCell="F23" sqref="F23"/>
    </sheetView>
  </sheetViews>
  <sheetFormatPr defaultRowHeight="13.5" defaultColWidth="10"/>
  <cols>
    <col min="1" max="1" customWidth="1" width="46.83203" style="190"/>
    <col min="2" max="2" customWidth="1" width="15.6640625" style="190"/>
    <col min="3" max="3" customWidth="1" width="12.1640625" style="190"/>
    <col min="4" max="4" customWidth="1" bestFit="1" width="19.332031" style="190"/>
    <col min="5" max="5" customWidth="1" bestFit="1" width="14.6640625" style="190"/>
    <col min="6" max="6" customWidth="1" width="16.164062" style="190"/>
    <col min="7" max="7" customWidth="1" width="15.6640625" style="190"/>
    <col min="8" max="8" customWidth="1" width="16.664062" style="190"/>
    <col min="9" max="9" customWidth="1" bestFit="1" width="17.832031" style="190"/>
    <col min="10" max="10" customWidth="1" width="17.164062" style="190"/>
    <col min="11" max="16384" customWidth="0" width="10.6640625" style="190"/>
  </cols>
  <sheetData>
    <row r="1" spans="8:8" ht="27.75">
      <c r="A1" s="52" t="s">
        <v>554</v>
      </c>
      <c r="B1" s="52"/>
      <c r="C1" s="52"/>
      <c r="D1" s="52"/>
      <c r="E1" s="52"/>
      <c r="F1" s="52"/>
      <c r="G1" s="52"/>
      <c r="H1" s="52"/>
      <c r="I1" s="52"/>
      <c r="J1" s="52"/>
    </row>
    <row r="2" spans="8:8" ht="27.75">
      <c r="A2" s="15" t="s">
        <v>512</v>
      </c>
      <c r="B2" s="15"/>
      <c r="C2" s="15"/>
      <c r="D2" s="15"/>
      <c r="E2" s="15"/>
      <c r="F2" s="15"/>
      <c r="G2" s="15"/>
      <c r="H2" s="15"/>
      <c r="I2" s="15"/>
      <c r="J2" s="15"/>
    </row>
    <row r="3" spans="8:8">
      <c r="A3" s="247"/>
    </row>
    <row r="4" spans="8:8" ht="14.25">
      <c r="A4" s="247"/>
    </row>
    <row r="5" spans="8:8" s="249" ht="44.45" customFormat="1" customHeight="1">
      <c r="A5" s="209" t="s">
        <v>513</v>
      </c>
      <c r="B5" s="168" t="s">
        <v>555</v>
      </c>
      <c r="C5" s="168" t="s">
        <v>556</v>
      </c>
      <c r="D5" s="168" t="s">
        <v>561</v>
      </c>
      <c r="E5" s="168" t="s">
        <v>143</v>
      </c>
      <c r="F5" s="168" t="s">
        <v>557</v>
      </c>
      <c r="G5" s="168" t="s">
        <v>558</v>
      </c>
      <c r="H5" s="168" t="s">
        <v>559</v>
      </c>
      <c r="I5" s="168" t="s">
        <v>560</v>
      </c>
      <c r="J5" s="210" t="s">
        <v>514</v>
      </c>
    </row>
    <row r="6" spans="8:8" ht="15.0">
      <c r="A6" s="251" t="s">
        <v>414</v>
      </c>
      <c r="B6" s="252"/>
      <c r="C6" s="253"/>
      <c r="D6" s="253"/>
      <c r="E6" s="253"/>
      <c r="F6" s="254"/>
      <c r="G6" s="255"/>
      <c r="H6" s="255"/>
      <c r="I6" s="255"/>
      <c r="J6" s="256"/>
    </row>
    <row r="7" spans="8:8" ht="15.0">
      <c r="A7" s="251">
        <v>2021.0</v>
      </c>
      <c r="B7" s="252"/>
      <c r="C7" s="253"/>
      <c r="D7" s="253"/>
      <c r="E7" s="253"/>
      <c r="F7" s="254"/>
      <c r="G7" s="255"/>
      <c r="H7" s="255"/>
      <c r="I7" s="255"/>
      <c r="J7" s="256"/>
    </row>
    <row r="8" spans="8:8" ht="15.0">
      <c r="A8" s="259" t="s">
        <v>842</v>
      </c>
      <c r="B8" s="278">
        <v>44238.0</v>
      </c>
      <c r="C8" s="253"/>
      <c r="D8" s="258">
        <v>-3348640.06</v>
      </c>
      <c r="E8" s="253"/>
      <c r="F8" s="254" t="s">
        <v>430</v>
      </c>
      <c r="G8" s="255"/>
      <c r="H8" s="255" t="s">
        <v>413</v>
      </c>
      <c r="I8" s="255" t="s">
        <v>406</v>
      </c>
      <c r="J8" s="256"/>
    </row>
    <row r="9" spans="8:8" ht="30.0">
      <c r="A9" s="257" t="s">
        <v>841</v>
      </c>
      <c r="B9" s="278">
        <v>44302.0</v>
      </c>
      <c r="C9" s="253"/>
      <c r="D9" s="258">
        <v>-3.384712819E7</v>
      </c>
      <c r="E9" s="253"/>
      <c r="F9" s="254" t="s">
        <v>430</v>
      </c>
      <c r="G9" s="255"/>
      <c r="H9" s="255" t="s">
        <v>413</v>
      </c>
      <c r="I9" s="255" t="s">
        <v>406</v>
      </c>
      <c r="J9" s="256"/>
    </row>
    <row r="10" spans="8:8" ht="15.0">
      <c r="A10" s="259" t="s">
        <v>843</v>
      </c>
      <c r="B10" s="278">
        <v>44316.0</v>
      </c>
      <c r="C10" s="253"/>
      <c r="D10" s="258">
        <v>-6962956.03</v>
      </c>
      <c r="E10" s="253"/>
      <c r="F10" s="254" t="s">
        <v>430</v>
      </c>
      <c r="G10" s="255"/>
      <c r="H10" s="255" t="s">
        <v>413</v>
      </c>
      <c r="I10" s="255" t="s">
        <v>406</v>
      </c>
      <c r="J10" s="256"/>
    </row>
    <row r="11" spans="8:8" ht="15.0">
      <c r="A11" s="259" t="s">
        <v>844</v>
      </c>
      <c r="B11" s="278">
        <v>44440.0</v>
      </c>
      <c r="C11" s="253"/>
      <c r="D11" s="258">
        <v>-7920501.8</v>
      </c>
      <c r="E11" s="253"/>
      <c r="F11" s="254" t="s">
        <v>430</v>
      </c>
      <c r="G11" s="255"/>
      <c r="H11" s="255" t="s">
        <v>413</v>
      </c>
      <c r="I11" s="255" t="s">
        <v>406</v>
      </c>
      <c r="J11" s="256"/>
    </row>
    <row r="12" spans="8:8" ht="15.0">
      <c r="A12" s="259" t="s">
        <v>845</v>
      </c>
      <c r="B12" s="278">
        <v>44526.0</v>
      </c>
      <c r="C12" s="253"/>
      <c r="D12" s="258">
        <v>-8273732.3</v>
      </c>
      <c r="E12" s="253"/>
      <c r="F12" s="254" t="s">
        <v>430</v>
      </c>
      <c r="G12" s="255"/>
      <c r="H12" s="255" t="s">
        <v>413</v>
      </c>
      <c r="I12" s="255" t="s">
        <v>406</v>
      </c>
      <c r="J12" s="256"/>
    </row>
    <row r="13" spans="8:8" ht="14.25">
      <c r="A13" s="260"/>
      <c r="B13" s="261"/>
      <c r="C13" s="262"/>
      <c r="D13" s="262"/>
      <c r="E13" s="262"/>
      <c r="F13" s="263"/>
      <c r="G13" s="264"/>
      <c r="H13" s="264"/>
      <c r="I13" s="264"/>
      <c r="J13" s="265"/>
      <c r="K13" s="119"/>
    </row>
    <row r="14" spans="8:8" ht="15.75">
      <c r="A14" s="266" t="s">
        <v>4</v>
      </c>
      <c r="B14" s="267"/>
      <c r="C14" s="268"/>
      <c r="D14" s="269">
        <f>SUM(D6:D13)</f>
        <v>-6.0352958379999995E7</v>
      </c>
      <c r="E14" s="270"/>
    </row>
    <row r="15" spans="8:8">
      <c r="A15" s="279"/>
      <c r="B15" s="279"/>
      <c r="C15" s="279"/>
      <c r="D15" s="279"/>
      <c r="E15" s="279"/>
      <c r="F15" s="279"/>
      <c r="G15" s="279"/>
    </row>
    <row r="16" spans="8:8" s="164" ht="13.5" customFormat="1">
      <c r="A16" s="119" t="s">
        <v>522</v>
      </c>
      <c r="B16" s="189"/>
      <c r="C16" s="189"/>
      <c r="D16" s="189"/>
      <c r="E16" s="189"/>
      <c r="F16" s="189"/>
      <c r="G16" s="190"/>
      <c r="H16" s="190"/>
      <c r="I16" s="190"/>
    </row>
    <row r="17" spans="8:8" s="164" ht="13.5" customFormat="1">
      <c r="A17" s="191" t="s">
        <v>523</v>
      </c>
      <c r="B17" s="191"/>
      <c r="C17" s="191"/>
      <c r="D17" s="191"/>
      <c r="E17" s="191"/>
      <c r="F17" s="191"/>
      <c r="G17" s="191"/>
      <c r="H17" s="190"/>
      <c r="I17" s="190"/>
    </row>
    <row r="18" spans="8:8" s="164" ht="15.0" customFormat="1">
      <c r="A18" s="40" t="s">
        <v>504</v>
      </c>
      <c r="B18" s="200"/>
      <c r="C18" s="200"/>
      <c r="D18" s="200"/>
      <c r="E18" s="200"/>
      <c r="F18" s="200"/>
      <c r="G18" s="193"/>
      <c r="H18" s="190"/>
      <c r="I18" s="190"/>
    </row>
    <row r="19" spans="8:8" s="164" ht="13.5" customFormat="1">
      <c r="A19" s="200"/>
      <c r="B19" s="200"/>
      <c r="C19" s="200"/>
      <c r="D19" s="200"/>
      <c r="E19" s="200"/>
      <c r="F19" s="200"/>
      <c r="G19" s="200"/>
      <c r="H19" s="190"/>
      <c r="I19" s="190"/>
    </row>
    <row r="20" spans="8:8" s="164" ht="15.0" customFormat="1">
      <c r="A20" s="42" t="s">
        <v>505</v>
      </c>
      <c r="B20" s="42"/>
      <c r="C20" s="42"/>
      <c r="D20" s="42"/>
      <c r="E20" s="42"/>
      <c r="F20" s="42"/>
      <c r="G20" s="42"/>
      <c r="H20" s="190"/>
      <c r="I20" s="190"/>
    </row>
    <row r="21" spans="8:8" s="164" ht="11.25" customFormat="1">
      <c r="A21" s="194"/>
      <c r="B21" s="194"/>
      <c r="C21" s="195"/>
      <c r="D21" s="195"/>
      <c r="E21" s="195"/>
      <c r="F21" s="195"/>
    </row>
    <row r="22" spans="8:8" s="164" ht="11.25" customFormat="1"/>
    <row r="23" spans="8:8" s="164" ht="12.0" customFormat="1"/>
    <row r="24" spans="8:8" s="164" ht="18.0" customFormat="1">
      <c r="A24" s="271" t="s">
        <v>506</v>
      </c>
      <c r="B24" s="272" t="s">
        <v>508</v>
      </c>
    </row>
    <row r="25" spans="8:8" s="164" ht="54.0" customFormat="1">
      <c r="A25" s="273" t="s">
        <v>5</v>
      </c>
      <c r="B25" s="274" t="s">
        <v>509</v>
      </c>
    </row>
    <row r="26" spans="8:8" s="164" ht="18.0" customFormat="1">
      <c r="A26" s="273" t="s">
        <v>12</v>
      </c>
      <c r="B26" s="275">
        <v>45093.0</v>
      </c>
    </row>
    <row r="27" spans="8:8" s="164" ht="21.0" customFormat="1">
      <c r="A27" s="276" t="s">
        <v>507</v>
      </c>
      <c r="B27" s="277"/>
    </row>
  </sheetData>
  <mergeCells count="3">
    <mergeCell ref="A1:J1"/>
    <mergeCell ref="A2:J2"/>
    <mergeCell ref="A17:G17"/>
  </mergeCells>
  <pageMargins left="0.7874015748031497" right="0.7874015748031497" top="0.5905511811023623" bottom="0.5905511811023623" header="0.3937007874015748" footer="0.3937007874015748"/>
  <pageSetup paperSize="9" scale="80" orientation="landscape"/>
</worksheet>
</file>

<file path=xl/worksheets/sheet11.xml><?xml version="1.0" encoding="utf-8"?>
<worksheet xmlns:r="http://schemas.openxmlformats.org/officeDocument/2006/relationships" xmlns="http://schemas.openxmlformats.org/spreadsheetml/2006/main">
  <sheetPr>
    <tabColor rgb="FFFFFF00"/>
    <pageSetUpPr fitToPage="1"/>
  </sheetPr>
  <dimension ref="A1:K26"/>
  <sheetViews>
    <sheetView workbookViewId="0" showGridLines="0" zoomScale="112">
      <selection activeCell="C13" sqref="C13"/>
    </sheetView>
  </sheetViews>
  <sheetFormatPr defaultRowHeight="13.5" defaultColWidth="10"/>
  <cols>
    <col min="1" max="1" customWidth="1" width="38.664062" style="190"/>
    <col min="2" max="2" customWidth="1" width="15.6640625" style="190"/>
    <col min="3" max="3" customWidth="1" bestFit="1" width="18.164062" style="190"/>
    <col min="4" max="4" customWidth="1" bestFit="1" width="14.332031" style="190"/>
    <col min="5" max="5" customWidth="1" bestFit="1" width="13.0" style="190"/>
    <col min="6" max="6" customWidth="1" width="27.664062" style="190"/>
    <col min="7" max="7" customWidth="1" width="15.6640625" style="190"/>
    <col min="8" max="8" customWidth="1" width="16.664062" style="190"/>
    <col min="9" max="10" customWidth="1" width="17.164062" style="190"/>
    <col min="11" max="16384" customWidth="0" width="10.6640625" style="190"/>
  </cols>
  <sheetData>
    <row r="1" spans="8:8" ht="27.75">
      <c r="A1" s="52" t="s">
        <v>554</v>
      </c>
      <c r="B1" s="52"/>
      <c r="C1" s="52"/>
      <c r="D1" s="52"/>
      <c r="E1" s="52"/>
      <c r="F1" s="52"/>
      <c r="G1" s="52"/>
      <c r="H1" s="52"/>
      <c r="I1" s="52"/>
      <c r="J1" s="52"/>
    </row>
    <row r="2" spans="8:8" ht="25.9" customHeight="1">
      <c r="A2" s="15" t="s">
        <v>512</v>
      </c>
      <c r="B2" s="15"/>
      <c r="C2" s="15"/>
      <c r="D2" s="15"/>
      <c r="E2" s="15"/>
      <c r="F2" s="15"/>
      <c r="G2" s="15"/>
      <c r="H2" s="15"/>
      <c r="I2" s="15"/>
      <c r="J2" s="15"/>
    </row>
    <row r="3" spans="8:8">
      <c r="A3" s="247"/>
    </row>
    <row r="4" spans="8:8" ht="14.25">
      <c r="A4" s="247"/>
    </row>
    <row r="5" spans="8:8" s="249" ht="55.9" customFormat="1" customHeight="1">
      <c r="A5" s="209" t="s">
        <v>513</v>
      </c>
      <c r="B5" s="168" t="s">
        <v>555</v>
      </c>
      <c r="C5" s="168" t="s">
        <v>556</v>
      </c>
      <c r="D5" s="168" t="s">
        <v>561</v>
      </c>
      <c r="E5" s="168" t="s">
        <v>143</v>
      </c>
      <c r="F5" s="168" t="s">
        <v>557</v>
      </c>
      <c r="G5" s="168" t="s">
        <v>558</v>
      </c>
      <c r="H5" s="168" t="s">
        <v>559</v>
      </c>
      <c r="I5" s="168" t="s">
        <v>560</v>
      </c>
      <c r="J5" s="210" t="s">
        <v>514</v>
      </c>
    </row>
    <row r="6" spans="8:8" ht="15.0">
      <c r="A6" s="251" t="s">
        <v>562</v>
      </c>
      <c r="B6" s="252"/>
      <c r="C6" s="253"/>
      <c r="D6" s="253"/>
      <c r="E6" s="253"/>
      <c r="F6" s="254"/>
      <c r="G6" s="255"/>
      <c r="H6" s="255"/>
      <c r="I6" s="255"/>
      <c r="J6" s="256"/>
    </row>
    <row r="7" spans="8:8" ht="15.0">
      <c r="A7" s="251">
        <v>2021.0</v>
      </c>
      <c r="B7" s="252"/>
      <c r="C7" s="253"/>
      <c r="D7" s="253"/>
      <c r="E7" s="253"/>
      <c r="F7" s="254"/>
      <c r="G7" s="255"/>
      <c r="H7" s="255"/>
      <c r="I7" s="255"/>
      <c r="J7" s="256"/>
    </row>
    <row r="8" spans="8:8" ht="23.25" customHeight="1">
      <c r="A8" s="259"/>
      <c r="B8" s="278">
        <v>44242.0</v>
      </c>
      <c r="C8" s="253">
        <v>9800000.0</v>
      </c>
      <c r="D8" s="253"/>
      <c r="E8" s="253"/>
      <c r="F8" s="280" t="s">
        <v>1363</v>
      </c>
      <c r="G8" s="255"/>
      <c r="H8" s="255" t="s">
        <v>415</v>
      </c>
      <c r="I8" s="252" t="s">
        <v>435</v>
      </c>
      <c r="J8" s="256"/>
    </row>
    <row r="9" spans="8:8" ht="23.25" customHeight="1">
      <c r="A9" s="259"/>
      <c r="B9" s="278">
        <v>44242.0</v>
      </c>
      <c r="C9" s="253">
        <v>6000000.0</v>
      </c>
      <c r="D9" s="253"/>
      <c r="E9" s="253"/>
      <c r="F9" s="280" t="s">
        <v>1363</v>
      </c>
      <c r="G9" s="255"/>
      <c r="H9" s="255" t="s">
        <v>415</v>
      </c>
      <c r="I9" s="252" t="s">
        <v>436</v>
      </c>
      <c r="J9" s="256"/>
    </row>
    <row r="10" spans="8:8" ht="24.75" customHeight="1">
      <c r="A10" s="259"/>
      <c r="B10" s="278">
        <v>44242.0</v>
      </c>
      <c r="C10" s="253">
        <v>6000000.0</v>
      </c>
      <c r="D10" s="253"/>
      <c r="E10" s="253"/>
      <c r="F10" s="280" t="s">
        <v>1363</v>
      </c>
      <c r="G10" s="255"/>
      <c r="H10" s="255" t="s">
        <v>415</v>
      </c>
      <c r="I10" s="252" t="s">
        <v>437</v>
      </c>
      <c r="J10" s="256"/>
    </row>
    <row r="11" spans="8:8" ht="23.25" customHeight="1">
      <c r="A11" s="259"/>
      <c r="B11" s="278">
        <v>44242.0</v>
      </c>
      <c r="C11" s="253">
        <v>6000000.0</v>
      </c>
      <c r="D11" s="253"/>
      <c r="E11" s="253"/>
      <c r="F11" s="280" t="s">
        <v>1363</v>
      </c>
      <c r="G11" s="255"/>
      <c r="H11" s="255" t="s">
        <v>415</v>
      </c>
      <c r="I11" s="252" t="s">
        <v>438</v>
      </c>
      <c r="J11" s="256"/>
    </row>
    <row r="12" spans="8:8" ht="15.75">
      <c r="A12" s="259"/>
      <c r="B12" s="252"/>
      <c r="C12" s="253"/>
      <c r="D12" s="253"/>
      <c r="E12" s="253"/>
      <c r="F12" s="254"/>
      <c r="G12" s="255"/>
      <c r="H12" s="255"/>
      <c r="I12" s="255"/>
      <c r="J12" s="256"/>
    </row>
    <row r="13" spans="8:8" ht="15.75">
      <c r="A13" s="266" t="s">
        <v>4</v>
      </c>
      <c r="B13" s="267"/>
      <c r="C13" s="268">
        <f>SUM(C6:C12)</f>
        <v>2.78E7</v>
      </c>
      <c r="D13" s="268"/>
      <c r="E13" s="270"/>
      <c r="F13" s="281"/>
      <c r="G13" s="281"/>
      <c r="H13" s="281"/>
      <c r="I13" s="281"/>
      <c r="J13" s="281"/>
    </row>
    <row r="14" spans="8:8">
      <c r="A14" s="279"/>
      <c r="B14" s="279"/>
      <c r="C14" s="279"/>
      <c r="D14" s="279"/>
      <c r="E14" s="279"/>
      <c r="F14" s="279"/>
      <c r="G14" s="279"/>
    </row>
    <row r="15" spans="8:8" s="164" ht="13.5" customFormat="1">
      <c r="A15" s="119" t="s">
        <v>522</v>
      </c>
      <c r="B15" s="189"/>
      <c r="C15" s="189"/>
      <c r="D15" s="189"/>
      <c r="E15" s="189"/>
      <c r="F15" s="189"/>
      <c r="G15" s="190"/>
      <c r="H15" s="190"/>
      <c r="I15" s="190"/>
    </row>
    <row r="16" spans="8:8" s="164" ht="13.5" customFormat="1">
      <c r="A16" s="191" t="s">
        <v>523</v>
      </c>
      <c r="B16" s="191"/>
      <c r="C16" s="191"/>
      <c r="D16" s="191"/>
      <c r="E16" s="191"/>
      <c r="F16" s="191"/>
      <c r="G16" s="191"/>
      <c r="H16" s="190"/>
      <c r="I16" s="190"/>
    </row>
    <row r="17" spans="8:8" s="164" ht="15.0" customFormat="1">
      <c r="A17" s="40" t="s">
        <v>504</v>
      </c>
      <c r="B17" s="200"/>
      <c r="C17" s="200"/>
      <c r="D17" s="200"/>
      <c r="E17" s="200"/>
      <c r="F17" s="200"/>
      <c r="G17" s="193"/>
      <c r="H17" s="190"/>
      <c r="I17" s="190"/>
    </row>
    <row r="18" spans="8:8" s="164" ht="13.5" customFormat="1">
      <c r="A18" s="200"/>
      <c r="B18" s="200"/>
      <c r="C18" s="200"/>
      <c r="D18" s="200"/>
      <c r="E18" s="200"/>
      <c r="F18" s="200"/>
      <c r="G18" s="200"/>
      <c r="H18" s="190"/>
      <c r="I18" s="190"/>
    </row>
    <row r="19" spans="8:8" s="164" ht="15.0" customFormat="1">
      <c r="A19" s="42" t="s">
        <v>505</v>
      </c>
      <c r="B19" s="42"/>
      <c r="C19" s="42"/>
      <c r="D19" s="42"/>
      <c r="E19" s="42"/>
      <c r="F19" s="42"/>
      <c r="G19" s="42"/>
      <c r="H19" s="190"/>
      <c r="I19" s="190"/>
    </row>
    <row r="20" spans="8:8" s="164" ht="11.25" customFormat="1">
      <c r="A20" s="194"/>
      <c r="B20" s="194"/>
      <c r="C20" s="195"/>
      <c r="D20" s="195"/>
      <c r="E20" s="195"/>
      <c r="F20" s="195"/>
    </row>
    <row r="21" spans="8:8" s="164" ht="11.25" customFormat="1"/>
    <row r="22" spans="8:8" s="164" ht="12.0" customFormat="1"/>
    <row r="23" spans="8:8" s="164" ht="18.0" customFormat="1">
      <c r="A23" s="271" t="s">
        <v>506</v>
      </c>
      <c r="B23" s="272" t="s">
        <v>508</v>
      </c>
    </row>
    <row r="24" spans="8:8" s="164" ht="54.0" customFormat="1">
      <c r="A24" s="273" t="s">
        <v>5</v>
      </c>
      <c r="B24" s="274" t="s">
        <v>509</v>
      </c>
    </row>
    <row r="25" spans="8:8" s="164" ht="18.0" customFormat="1">
      <c r="A25" s="273" t="s">
        <v>12</v>
      </c>
      <c r="B25" s="275">
        <v>45093.0</v>
      </c>
    </row>
    <row r="26" spans="8:8" s="164" ht="21.0" customFormat="1">
      <c r="A26" s="276" t="s">
        <v>507</v>
      </c>
      <c r="B26" s="277"/>
    </row>
  </sheetData>
  <mergeCells count="3">
    <mergeCell ref="A1:J1"/>
    <mergeCell ref="A2:J2"/>
    <mergeCell ref="A16:G16"/>
  </mergeCells>
  <pageMargins left="0.7874015748031497" right="0.7874015748031497" top="0.5905511811023623" bottom="0.5905511811023623" header="0.3937007874015748" footer="0.3937007874015748"/>
  <pageSetup paperSize="9" scale="76" orientation="landscape"/>
</worksheet>
</file>

<file path=xl/worksheets/sheet12.xml><?xml version="1.0" encoding="utf-8"?>
<worksheet xmlns:r="http://schemas.openxmlformats.org/officeDocument/2006/relationships" xmlns="http://schemas.openxmlformats.org/spreadsheetml/2006/main">
  <sheetPr>
    <tabColor rgb="FFFFFF00"/>
    <pageSetUpPr fitToPage="1"/>
  </sheetPr>
  <dimension ref="A1:L27"/>
  <sheetViews>
    <sheetView workbookViewId="0" showGridLines="0" zoomScale="105">
      <selection activeCell="C15" sqref="C15"/>
    </sheetView>
  </sheetViews>
  <sheetFormatPr defaultRowHeight="13.5" defaultColWidth="10"/>
  <cols>
    <col min="1" max="1" customWidth="1" width="51.164062" style="190"/>
    <col min="2" max="2" customWidth="1" width="17.164062" style="190"/>
    <col min="3" max="3" customWidth="1" bestFit="1" width="24.332031" style="190"/>
    <col min="4" max="4" customWidth="1" bestFit="1" width="14.332031" style="190"/>
    <col min="5" max="5" customWidth="1" bestFit="1" width="13.0" style="190"/>
    <col min="6" max="6" customWidth="1" width="21.5" style="190"/>
    <col min="7" max="7" customWidth="1" width="15.6640625" style="190"/>
    <col min="8" max="8" customWidth="1" width="16.664062" style="190"/>
    <col min="9" max="9" customWidth="1" width="18.832031" style="190"/>
    <col min="10" max="10" customWidth="1" width="17.164062" style="190"/>
    <col min="11" max="16384" customWidth="0" width="10.6640625" style="190"/>
  </cols>
  <sheetData>
    <row r="1" spans="8:8" ht="27.75">
      <c r="A1" s="52" t="s">
        <v>554</v>
      </c>
      <c r="B1" s="52"/>
      <c r="C1" s="52"/>
      <c r="D1" s="52"/>
      <c r="E1" s="52"/>
      <c r="F1" s="52"/>
      <c r="G1" s="52"/>
      <c r="H1" s="52"/>
      <c r="I1" s="52"/>
      <c r="J1" s="52"/>
    </row>
    <row r="2" spans="8:8" ht="27.75">
      <c r="A2" s="15" t="s">
        <v>512</v>
      </c>
      <c r="B2" s="15"/>
      <c r="C2" s="15"/>
      <c r="D2" s="15"/>
      <c r="E2" s="15"/>
      <c r="F2" s="15"/>
      <c r="G2" s="15"/>
      <c r="H2" s="15"/>
      <c r="I2" s="15"/>
      <c r="J2" s="15"/>
    </row>
    <row r="3" spans="8:8">
      <c r="A3" s="247"/>
    </row>
    <row r="4" spans="8:8" ht="14.25">
      <c r="A4" s="247"/>
    </row>
    <row r="5" spans="8:8" s="249" ht="45.0" customFormat="1" customHeight="1">
      <c r="A5" s="209" t="s">
        <v>513</v>
      </c>
      <c r="B5" s="168" t="s">
        <v>555</v>
      </c>
      <c r="C5" s="168" t="s">
        <v>556</v>
      </c>
      <c r="D5" s="168" t="s">
        <v>561</v>
      </c>
      <c r="E5" s="168" t="s">
        <v>143</v>
      </c>
      <c r="F5" s="168" t="s">
        <v>557</v>
      </c>
      <c r="G5" s="168" t="s">
        <v>558</v>
      </c>
      <c r="H5" s="168" t="s">
        <v>559</v>
      </c>
      <c r="I5" s="168" t="s">
        <v>560</v>
      </c>
      <c r="J5" s="210" t="s">
        <v>514</v>
      </c>
    </row>
    <row r="6" spans="8:8" ht="15.0">
      <c r="A6" s="251" t="s">
        <v>563</v>
      </c>
      <c r="B6" s="252"/>
      <c r="C6" s="253"/>
      <c r="D6" s="253"/>
      <c r="E6" s="253"/>
      <c r="F6" s="254"/>
      <c r="G6" s="255"/>
      <c r="H6" s="255"/>
      <c r="I6" s="255"/>
      <c r="J6" s="282"/>
    </row>
    <row r="7" spans="8:8" ht="15.0">
      <c r="A7" s="251">
        <v>2021.0</v>
      </c>
      <c r="B7" s="252"/>
      <c r="C7" s="253"/>
      <c r="D7" s="253"/>
      <c r="E7" s="253"/>
      <c r="F7" s="254"/>
      <c r="G7" s="255"/>
      <c r="H7" s="255"/>
      <c r="I7" s="255"/>
      <c r="J7" s="282"/>
    </row>
    <row r="8" spans="8:8" ht="15.0">
      <c r="A8" s="283"/>
      <c r="B8" s="255"/>
      <c r="C8" s="253"/>
      <c r="D8" s="253"/>
      <c r="E8" s="253"/>
      <c r="F8" s="254"/>
      <c r="G8" s="255"/>
      <c r="H8" s="255"/>
      <c r="I8" s="252"/>
      <c r="J8" s="282"/>
    </row>
    <row r="9" spans="8:8" ht="15.0">
      <c r="A9" s="283" t="s">
        <v>846</v>
      </c>
      <c r="B9" s="284">
        <v>44298.0</v>
      </c>
      <c r="C9" s="253">
        <v>4.533875822E9</v>
      </c>
      <c r="D9" s="253"/>
      <c r="E9" s="253"/>
      <c r="F9" s="254"/>
      <c r="G9" s="255"/>
      <c r="H9" s="255" t="s">
        <v>415</v>
      </c>
      <c r="I9" s="252" t="s">
        <v>435</v>
      </c>
      <c r="J9" s="282"/>
    </row>
    <row r="10" spans="8:8" ht="15.0">
      <c r="A10" s="283" t="s">
        <v>847</v>
      </c>
      <c r="B10" s="284">
        <v>44390.0</v>
      </c>
      <c r="C10" s="253">
        <v>5.485300544E9</v>
      </c>
      <c r="D10" s="253"/>
      <c r="E10" s="253"/>
      <c r="F10" s="254"/>
      <c r="G10" s="255"/>
      <c r="H10" s="255" t="s">
        <v>415</v>
      </c>
      <c r="I10" s="252" t="s">
        <v>435</v>
      </c>
      <c r="J10" s="282"/>
    </row>
    <row r="11" spans="8:8" ht="15.0">
      <c r="A11" s="283" t="s">
        <v>1364</v>
      </c>
      <c r="B11" s="284">
        <v>44390.0</v>
      </c>
      <c r="C11" s="253">
        <v>6.63479147E8</v>
      </c>
      <c r="D11" s="253"/>
      <c r="E11" s="253"/>
      <c r="F11" s="254"/>
      <c r="G11" s="255"/>
      <c r="H11" s="255" t="s">
        <v>415</v>
      </c>
      <c r="I11" s="252" t="s">
        <v>564</v>
      </c>
      <c r="J11" s="282"/>
    </row>
    <row r="12" spans="8:8" ht="15.0">
      <c r="A12" s="283" t="s">
        <v>848</v>
      </c>
      <c r="B12" s="284">
        <v>44483.0</v>
      </c>
      <c r="C12" s="253">
        <v>4.037824725E9</v>
      </c>
      <c r="D12" s="253"/>
      <c r="E12" s="253"/>
      <c r="F12" s="254"/>
      <c r="G12" s="255"/>
      <c r="H12" s="255" t="s">
        <v>415</v>
      </c>
      <c r="I12" s="252" t="s">
        <v>435</v>
      </c>
      <c r="J12" s="282"/>
    </row>
    <row r="13" spans="8:8" ht="15.75">
      <c r="A13" s="285"/>
      <c r="B13" s="286"/>
      <c r="C13" s="287"/>
      <c r="D13" s="287"/>
      <c r="E13" s="287"/>
      <c r="F13" s="288"/>
      <c r="G13" s="289"/>
      <c r="H13" s="289"/>
      <c r="I13" s="289"/>
      <c r="J13" s="265"/>
      <c r="K13" s="119"/>
    </row>
    <row r="14" spans="8:8" ht="15.75">
      <c r="A14" s="266" t="s">
        <v>4</v>
      </c>
      <c r="B14" s="267"/>
      <c r="C14" s="268">
        <f>SUM(C6:C12)</f>
        <v>1.4720480238E10</v>
      </c>
      <c r="D14" s="268"/>
      <c r="E14" s="270"/>
      <c r="F14" s="281"/>
      <c r="G14" s="281"/>
      <c r="H14" s="281"/>
      <c r="I14" s="281"/>
    </row>
    <row r="15" spans="8:8">
      <c r="A15" s="279"/>
      <c r="B15" s="279"/>
      <c r="C15" s="279"/>
      <c r="D15" s="279"/>
      <c r="E15" s="279"/>
      <c r="F15" s="279"/>
      <c r="G15" s="279"/>
    </row>
    <row r="16" spans="8:8" s="164" ht="13.5" customFormat="1">
      <c r="A16" s="119" t="s">
        <v>522</v>
      </c>
      <c r="B16" s="189"/>
      <c r="C16" s="189"/>
      <c r="D16" s="189"/>
      <c r="E16" s="189"/>
      <c r="F16" s="189"/>
      <c r="G16" s="190"/>
      <c r="H16" s="190"/>
      <c r="I16" s="190"/>
    </row>
    <row r="17" spans="8:8" s="164" ht="13.5" customFormat="1">
      <c r="A17" s="191" t="s">
        <v>523</v>
      </c>
      <c r="B17" s="191"/>
      <c r="C17" s="191"/>
      <c r="D17" s="191"/>
      <c r="E17" s="191"/>
      <c r="F17" s="191"/>
      <c r="G17" s="191"/>
      <c r="H17" s="190"/>
      <c r="I17" s="190"/>
    </row>
    <row r="18" spans="8:8" s="164" ht="15.0" customFormat="1">
      <c r="A18" s="40" t="s">
        <v>504</v>
      </c>
      <c r="B18" s="200"/>
      <c r="C18" s="200"/>
      <c r="D18" s="200"/>
      <c r="E18" s="200"/>
      <c r="F18" s="200"/>
      <c r="G18" s="193"/>
      <c r="H18" s="190"/>
      <c r="I18" s="190"/>
    </row>
    <row r="19" spans="8:8" s="164" ht="13.5" customFormat="1">
      <c r="A19" s="200"/>
      <c r="B19" s="200"/>
      <c r="C19" s="200"/>
      <c r="D19" s="200"/>
      <c r="E19" s="200"/>
      <c r="F19" s="200"/>
      <c r="G19" s="200"/>
      <c r="H19" s="190"/>
      <c r="I19" s="190"/>
    </row>
    <row r="20" spans="8:8" s="164" ht="15.0" customFormat="1">
      <c r="A20" s="42" t="s">
        <v>505</v>
      </c>
      <c r="B20" s="42"/>
      <c r="C20" s="42"/>
      <c r="D20" s="42"/>
      <c r="E20" s="42"/>
      <c r="F20" s="42"/>
      <c r="G20" s="42"/>
      <c r="H20" s="190"/>
      <c r="I20" s="190"/>
    </row>
    <row r="21" spans="8:8" s="164" ht="11.25" customFormat="1">
      <c r="A21" s="194"/>
      <c r="B21" s="194"/>
      <c r="C21" s="195"/>
      <c r="D21" s="195"/>
      <c r="E21" s="195"/>
      <c r="F21" s="195"/>
    </row>
    <row r="22" spans="8:8" s="164" ht="11.25" customFormat="1"/>
    <row r="23" spans="8:8" s="164" ht="12.0" customFormat="1"/>
    <row r="24" spans="8:8" s="164" ht="18.0" customFormat="1">
      <c r="A24" s="271" t="s">
        <v>506</v>
      </c>
      <c r="B24" s="272" t="s">
        <v>508</v>
      </c>
    </row>
    <row r="25" spans="8:8" s="164" ht="54.0" customFormat="1">
      <c r="A25" s="273" t="s">
        <v>5</v>
      </c>
      <c r="B25" s="274" t="s">
        <v>509</v>
      </c>
    </row>
    <row r="26" spans="8:8" s="164" ht="18.0" customFormat="1">
      <c r="A26" s="273" t="s">
        <v>12</v>
      </c>
      <c r="B26" s="290">
        <v>45093.0</v>
      </c>
    </row>
    <row r="27" spans="8:8" s="164" ht="21.0" customFormat="1">
      <c r="A27" s="276" t="s">
        <v>507</v>
      </c>
      <c r="B27" s="277"/>
    </row>
  </sheetData>
  <mergeCells count="3">
    <mergeCell ref="A1:J1"/>
    <mergeCell ref="A2:J2"/>
    <mergeCell ref="A17:G17"/>
  </mergeCells>
  <pageMargins left="0.7874015748031497" right="0.7874015748031497" top="0.5905511811023623" bottom="0.5905511811023623" header="0.3937007874015748" footer="0.3937007874015748"/>
  <pageSetup paperSize="9" scale="74" orientation="landscape"/>
</worksheet>
</file>

<file path=xl/worksheets/sheet13.xml><?xml version="1.0" encoding="utf-8"?>
<worksheet xmlns:r="http://schemas.openxmlformats.org/officeDocument/2006/relationships" xmlns="http://schemas.openxmlformats.org/spreadsheetml/2006/main">
  <sheetPr>
    <tabColor rgb="FFFFFF00"/>
    <pageSetUpPr fitToPage="1"/>
  </sheetPr>
  <dimension ref="A1:L37"/>
  <sheetViews>
    <sheetView workbookViewId="0" showGridLines="0" zoomScale="105">
      <selection activeCell="J11" sqref="J11"/>
    </sheetView>
  </sheetViews>
  <sheetFormatPr defaultRowHeight="13.5" defaultColWidth="10"/>
  <cols>
    <col min="1" max="1" customWidth="1" width="38.664062" style="190"/>
    <col min="2" max="2" customWidth="1" width="15.6640625" style="190"/>
    <col min="3" max="3" customWidth="1" bestFit="1" width="21.832031" style="190"/>
    <col min="4" max="4" customWidth="1" bestFit="1" width="14.332031" style="190"/>
    <col min="5" max="5" customWidth="1" bestFit="1" width="13.0" style="190"/>
    <col min="6" max="6" customWidth="1" bestFit="1" width="17.332031" style="190"/>
    <col min="7" max="7" customWidth="1" width="15.6640625" style="190"/>
    <col min="8" max="8" customWidth="1" width="16.664062" style="190"/>
    <col min="9" max="9" customWidth="1" bestFit="1" width="17.0" style="190"/>
    <col min="10" max="10" customWidth="1" width="19.332031" style="190"/>
    <col min="11" max="16384" customWidth="0" width="10.6640625" style="190"/>
  </cols>
  <sheetData>
    <row r="1" spans="8:8" ht="27.75">
      <c r="A1" s="52" t="s">
        <v>554</v>
      </c>
      <c r="B1" s="52"/>
      <c r="C1" s="52"/>
      <c r="D1" s="52"/>
      <c r="E1" s="52"/>
      <c r="F1" s="52"/>
      <c r="G1" s="52"/>
      <c r="H1" s="52"/>
      <c r="I1" s="52"/>
      <c r="J1" s="52"/>
    </row>
    <row r="2" spans="8:8" ht="27.75">
      <c r="A2" s="15" t="s">
        <v>512</v>
      </c>
      <c r="B2" s="15"/>
      <c r="C2" s="15"/>
      <c r="D2" s="15"/>
      <c r="E2" s="15"/>
      <c r="F2" s="15"/>
      <c r="G2" s="15"/>
      <c r="H2" s="15"/>
      <c r="I2" s="15"/>
      <c r="J2" s="15"/>
    </row>
    <row r="3" spans="8:8">
      <c r="A3" s="247"/>
    </row>
    <row r="4" spans="8:8" ht="14.25">
      <c r="A4" s="247"/>
    </row>
    <row r="5" spans="8:8" s="249" ht="48.6" customFormat="1" customHeight="1">
      <c r="A5" s="209" t="s">
        <v>513</v>
      </c>
      <c r="B5" s="168" t="s">
        <v>555</v>
      </c>
      <c r="C5" s="168" t="s">
        <v>556</v>
      </c>
      <c r="D5" s="168" t="s">
        <v>561</v>
      </c>
      <c r="E5" s="168" t="s">
        <v>143</v>
      </c>
      <c r="F5" s="168" t="s">
        <v>557</v>
      </c>
      <c r="G5" s="168" t="s">
        <v>558</v>
      </c>
      <c r="H5" s="168" t="s">
        <v>559</v>
      </c>
      <c r="I5" s="168" t="s">
        <v>560</v>
      </c>
      <c r="J5" s="210" t="s">
        <v>514</v>
      </c>
    </row>
    <row r="6" spans="8:8" ht="15.0">
      <c r="A6" s="251" t="s">
        <v>516</v>
      </c>
      <c r="B6" s="252"/>
      <c r="C6" s="253"/>
      <c r="D6" s="253"/>
      <c r="E6" s="253"/>
      <c r="F6" s="254"/>
      <c r="G6" s="255"/>
      <c r="H6" s="255"/>
      <c r="I6" s="255"/>
      <c r="J6" s="256"/>
    </row>
    <row r="7" spans="8:8" ht="15.0">
      <c r="A7" s="251">
        <v>2021.0</v>
      </c>
      <c r="B7" s="252"/>
      <c r="C7" s="253"/>
      <c r="D7" s="253"/>
      <c r="E7" s="253"/>
      <c r="F7" s="254"/>
      <c r="G7" s="255"/>
      <c r="H7" s="255"/>
      <c r="I7" s="255"/>
      <c r="J7" s="256"/>
    </row>
    <row r="8" spans="8:8" ht="15.0">
      <c r="A8" s="251"/>
      <c r="B8" s="252"/>
      <c r="C8" s="253"/>
      <c r="D8" s="253"/>
      <c r="E8" s="253"/>
      <c r="F8" s="254"/>
      <c r="G8" s="255"/>
      <c r="H8" s="255"/>
      <c r="I8" s="255"/>
      <c r="J8" s="256"/>
    </row>
    <row r="9" spans="8:8" ht="15.0">
      <c r="A9" s="259" t="s">
        <v>566</v>
      </c>
      <c r="B9" s="278" t="s">
        <v>1368</v>
      </c>
      <c r="C9" s="253">
        <v>1.3774436E7</v>
      </c>
      <c r="D9" s="253"/>
      <c r="E9" s="253"/>
      <c r="F9" s="254" t="s">
        <v>1396</v>
      </c>
      <c r="G9" s="255"/>
      <c r="H9" s="255" t="s">
        <v>415</v>
      </c>
      <c r="I9" s="252" t="s">
        <v>435</v>
      </c>
      <c r="J9" s="256"/>
    </row>
    <row r="10" spans="8:8" ht="15.0">
      <c r="A10" s="259" t="s">
        <v>566</v>
      </c>
      <c r="B10" s="278" t="s">
        <v>1368</v>
      </c>
      <c r="C10" s="253">
        <v>6925206.0</v>
      </c>
      <c r="D10" s="253"/>
      <c r="E10" s="253"/>
      <c r="F10" s="254" t="s">
        <v>1367</v>
      </c>
      <c r="G10" s="255"/>
      <c r="H10" s="255" t="s">
        <v>415</v>
      </c>
      <c r="I10" s="252" t="s">
        <v>435</v>
      </c>
      <c r="J10" s="256" t="s">
        <v>1412</v>
      </c>
    </row>
    <row r="11" spans="8:8" ht="15.0">
      <c r="A11" s="259" t="s">
        <v>567</v>
      </c>
      <c r="B11" s="278" t="s">
        <v>1372</v>
      </c>
      <c r="C11" s="253">
        <v>1.0659016E7</v>
      </c>
      <c r="D11" s="253"/>
      <c r="E11" s="253"/>
      <c r="F11" s="254" t="s">
        <v>1397</v>
      </c>
      <c r="G11" s="255"/>
      <c r="H11" s="255" t="s">
        <v>415</v>
      </c>
      <c r="I11" s="252" t="s">
        <v>435</v>
      </c>
      <c r="J11" s="256"/>
    </row>
    <row r="12" spans="8:8" ht="15.0">
      <c r="A12" s="259" t="s">
        <v>1018</v>
      </c>
      <c r="B12" s="278" t="s">
        <v>1373</v>
      </c>
      <c r="C12" s="253">
        <v>1.1095602E7</v>
      </c>
      <c r="D12" s="253"/>
      <c r="E12" s="253"/>
      <c r="F12" s="254" t="s">
        <v>1398</v>
      </c>
      <c r="G12" s="255"/>
      <c r="H12" s="255" t="s">
        <v>415</v>
      </c>
      <c r="I12" s="252" t="s">
        <v>435</v>
      </c>
      <c r="J12" s="256"/>
    </row>
    <row r="13" spans="8:8" ht="15.0">
      <c r="A13" s="259" t="s">
        <v>569</v>
      </c>
      <c r="B13" s="278" t="s">
        <v>1376</v>
      </c>
      <c r="C13" s="253">
        <v>8614857.0</v>
      </c>
      <c r="D13" s="253"/>
      <c r="E13" s="253"/>
      <c r="F13" s="254" t="s">
        <v>1399</v>
      </c>
      <c r="G13" s="255"/>
      <c r="H13" s="255" t="s">
        <v>415</v>
      </c>
      <c r="I13" s="252" t="s">
        <v>435</v>
      </c>
      <c r="J13" s="256"/>
    </row>
    <row r="14" spans="8:8" ht="15.0">
      <c r="A14" s="259" t="s">
        <v>1139</v>
      </c>
      <c r="B14" s="278" t="s">
        <v>1377</v>
      </c>
      <c r="C14" s="253">
        <v>1.063004E7</v>
      </c>
      <c r="D14" s="253"/>
      <c r="E14" s="253"/>
      <c r="F14" s="254" t="s">
        <v>1400</v>
      </c>
      <c r="G14" s="255"/>
      <c r="H14" s="255" t="s">
        <v>415</v>
      </c>
      <c r="I14" s="252" t="s">
        <v>435</v>
      </c>
      <c r="J14" s="256"/>
    </row>
    <row r="15" spans="8:8" ht="15.0">
      <c r="A15" s="259" t="s">
        <v>1170</v>
      </c>
      <c r="B15" s="278" t="s">
        <v>1401</v>
      </c>
      <c r="C15" s="253">
        <v>8191558.0</v>
      </c>
      <c r="D15" s="253"/>
      <c r="E15" s="253"/>
      <c r="F15" s="254" t="s">
        <v>1402</v>
      </c>
      <c r="G15" s="255"/>
      <c r="H15" s="255" t="s">
        <v>415</v>
      </c>
      <c r="I15" s="252" t="s">
        <v>435</v>
      </c>
      <c r="J15" s="256"/>
    </row>
    <row r="16" spans="8:8" ht="15.0">
      <c r="A16" s="259" t="s">
        <v>1195</v>
      </c>
      <c r="B16" s="278" t="s">
        <v>1403</v>
      </c>
      <c r="C16" s="253">
        <v>1.0451945E7</v>
      </c>
      <c r="D16" s="253"/>
      <c r="E16" s="253"/>
      <c r="F16" s="254" t="s">
        <v>1404</v>
      </c>
      <c r="G16" s="255"/>
      <c r="H16" s="255" t="s">
        <v>415</v>
      </c>
      <c r="I16" s="252" t="s">
        <v>435</v>
      </c>
      <c r="J16" s="256"/>
    </row>
    <row r="17" spans="8:8" ht="15.0">
      <c r="A17" s="259" t="s">
        <v>1218</v>
      </c>
      <c r="B17" s="278" t="s">
        <v>1405</v>
      </c>
      <c r="C17" s="253">
        <v>8678987.0</v>
      </c>
      <c r="D17" s="253"/>
      <c r="E17" s="253"/>
      <c r="F17" s="254" t="s">
        <v>1406</v>
      </c>
      <c r="G17" s="255"/>
      <c r="H17" s="255" t="s">
        <v>415</v>
      </c>
      <c r="I17" s="252" t="s">
        <v>435</v>
      </c>
      <c r="J17" s="256"/>
    </row>
    <row r="18" spans="8:8" ht="15.0">
      <c r="A18" s="259" t="s">
        <v>450</v>
      </c>
      <c r="B18" s="278" t="s">
        <v>1407</v>
      </c>
      <c r="C18" s="253">
        <v>1.0557889E7</v>
      </c>
      <c r="D18" s="253"/>
      <c r="E18" s="253"/>
      <c r="F18" s="254" t="s">
        <v>1408</v>
      </c>
      <c r="G18" s="255"/>
      <c r="H18" s="255" t="s">
        <v>415</v>
      </c>
      <c r="I18" s="252" t="s">
        <v>435</v>
      </c>
      <c r="J18" s="256"/>
    </row>
    <row r="19" spans="8:8" ht="15.0">
      <c r="A19" s="259" t="s">
        <v>1271</v>
      </c>
      <c r="B19" s="278" t="s">
        <v>1390</v>
      </c>
      <c r="C19" s="253">
        <v>1.7037546E7</v>
      </c>
      <c r="D19" s="253"/>
      <c r="E19" s="253"/>
      <c r="F19" s="254" t="s">
        <v>1409</v>
      </c>
      <c r="G19" s="255"/>
      <c r="H19" s="255" t="s">
        <v>415</v>
      </c>
      <c r="I19" s="252" t="s">
        <v>435</v>
      </c>
      <c r="J19" s="256"/>
    </row>
    <row r="20" spans="8:8" ht="15.0">
      <c r="A20" s="259" t="s">
        <v>451</v>
      </c>
      <c r="B20" s="278" t="s">
        <v>1395</v>
      </c>
      <c r="C20" s="253">
        <v>2.3312603E7</v>
      </c>
      <c r="D20" s="253"/>
      <c r="E20" s="253"/>
      <c r="F20" s="254" t="s">
        <v>1410</v>
      </c>
      <c r="G20" s="255"/>
      <c r="H20" s="255" t="s">
        <v>415</v>
      </c>
      <c r="I20" s="252" t="s">
        <v>435</v>
      </c>
      <c r="J20" s="256"/>
    </row>
    <row r="21" spans="8:8" ht="15.0">
      <c r="A21" s="259" t="s">
        <v>452</v>
      </c>
      <c r="B21" s="278" t="s">
        <v>1392</v>
      </c>
      <c r="C21" s="253">
        <v>7830358.0</v>
      </c>
      <c r="D21" s="253"/>
      <c r="E21" s="253"/>
      <c r="F21" s="254" t="s">
        <v>1411</v>
      </c>
      <c r="G21" s="255"/>
      <c r="H21" s="255" t="s">
        <v>415</v>
      </c>
      <c r="I21" s="252" t="s">
        <v>435</v>
      </c>
      <c r="J21" s="256"/>
    </row>
    <row r="22" spans="8:8" ht="15.0">
      <c r="A22" s="259"/>
      <c r="B22" s="278"/>
      <c r="C22" s="253"/>
      <c r="D22" s="253"/>
      <c r="E22" s="253"/>
      <c r="F22" s="254"/>
      <c r="G22" s="255"/>
      <c r="H22" s="255"/>
      <c r="I22" s="252"/>
      <c r="J22" s="256"/>
    </row>
    <row r="23" spans="8:8" ht="15.75">
      <c r="A23" s="285"/>
      <c r="B23" s="286"/>
      <c r="C23" s="287"/>
      <c r="D23" s="287"/>
      <c r="E23" s="287"/>
      <c r="F23" s="288"/>
      <c r="G23" s="289"/>
      <c r="H23" s="289"/>
      <c r="I23" s="289"/>
      <c r="J23" s="291"/>
      <c r="K23" s="119"/>
    </row>
    <row r="24" spans="8:8" ht="15.75">
      <c r="A24" s="266" t="s">
        <v>4</v>
      </c>
      <c r="B24" s="267"/>
      <c r="C24" s="268">
        <f>SUM(C6:C23)</f>
        <v>1.47760043E8</v>
      </c>
      <c r="D24" s="268"/>
      <c r="E24" s="270"/>
      <c r="F24" s="281"/>
      <c r="G24" s="281"/>
      <c r="H24" s="281"/>
      <c r="I24" s="281"/>
      <c r="J24" s="281"/>
    </row>
    <row r="25" spans="8:8">
      <c r="A25" s="292"/>
      <c r="B25" s="292"/>
      <c r="C25" s="292"/>
      <c r="D25" s="292"/>
      <c r="E25" s="292"/>
      <c r="F25" s="292"/>
      <c r="G25" s="292"/>
    </row>
    <row r="26" spans="8:8" s="164" ht="13.5" customFormat="1">
      <c r="A26" s="119" t="s">
        <v>522</v>
      </c>
      <c r="B26" s="189"/>
      <c r="C26" s="189"/>
      <c r="D26" s="189"/>
      <c r="E26" s="189"/>
      <c r="F26" s="189"/>
      <c r="G26" s="190"/>
      <c r="H26" s="190"/>
      <c r="I26" s="190"/>
    </row>
    <row r="27" spans="8:8" s="164" ht="13.5" customFormat="1">
      <c r="A27" s="191" t="s">
        <v>523</v>
      </c>
      <c r="B27" s="191"/>
      <c r="C27" s="191"/>
      <c r="D27" s="191"/>
      <c r="E27" s="191"/>
      <c r="F27" s="191"/>
      <c r="G27" s="191"/>
      <c r="H27" s="190"/>
      <c r="I27" s="190"/>
    </row>
    <row r="28" spans="8:8" s="164" ht="15.0" customFormat="1">
      <c r="A28" s="40" t="s">
        <v>504</v>
      </c>
      <c r="B28" s="200"/>
      <c r="C28" s="200"/>
      <c r="D28" s="200"/>
      <c r="E28" s="200"/>
      <c r="F28" s="200"/>
      <c r="G28" s="193"/>
      <c r="H28" s="190"/>
      <c r="I28" s="190"/>
    </row>
    <row r="29" spans="8:8" s="164" ht="13.5" customFormat="1">
      <c r="A29" s="200"/>
      <c r="B29" s="200"/>
      <c r="C29" s="200"/>
      <c r="D29" s="200"/>
      <c r="E29" s="200"/>
      <c r="F29" s="200"/>
      <c r="G29" s="200"/>
      <c r="H29" s="190"/>
      <c r="I29" s="190"/>
    </row>
    <row r="30" spans="8:8" s="164" ht="15.0" customFormat="1">
      <c r="A30" s="42" t="s">
        <v>505</v>
      </c>
      <c r="B30" s="42"/>
      <c r="C30" s="42"/>
      <c r="D30" s="42"/>
      <c r="E30" s="42"/>
      <c r="F30" s="42"/>
      <c r="G30" s="42"/>
      <c r="H30" s="190"/>
      <c r="I30" s="190"/>
    </row>
    <row r="31" spans="8:8" s="164" ht="11.25" customFormat="1">
      <c r="A31" s="194"/>
      <c r="B31" s="194"/>
      <c r="C31" s="195"/>
      <c r="D31" s="195"/>
      <c r="E31" s="195"/>
      <c r="F31" s="195"/>
    </row>
    <row r="32" spans="8:8" s="164" ht="11.25" customFormat="1"/>
    <row r="33" spans="8:8" s="164" ht="12.0" customFormat="1"/>
    <row r="34" spans="8:8" s="164" ht="18.0" customFormat="1">
      <c r="A34" s="271" t="s">
        <v>506</v>
      </c>
      <c r="B34" s="272" t="s">
        <v>508</v>
      </c>
    </row>
    <row r="35" spans="8:8" s="164" ht="54.0" customFormat="1">
      <c r="A35" s="273" t="s">
        <v>5</v>
      </c>
      <c r="B35" s="274" t="s">
        <v>509</v>
      </c>
    </row>
    <row r="36" spans="8:8" s="164" ht="18.0" customFormat="1">
      <c r="A36" s="273" t="s">
        <v>12</v>
      </c>
      <c r="B36" s="275">
        <v>45093.0</v>
      </c>
    </row>
    <row r="37" spans="8:8" s="164" ht="21.0" customFormat="1">
      <c r="A37" s="276" t="s">
        <v>507</v>
      </c>
      <c r="B37" s="277"/>
    </row>
  </sheetData>
  <mergeCells count="3">
    <mergeCell ref="A1:J1"/>
    <mergeCell ref="A2:J2"/>
    <mergeCell ref="A27:G27"/>
  </mergeCells>
  <pageMargins left="0.7874015748031497" right="0.7874015748031497" top="0.5905511811023623" bottom="0.5905511811023623" header="0.3937007874015748" footer="0.3937007874015748"/>
  <pageSetup paperSize="9" scale="78" orientation="landscape"/>
</worksheet>
</file>

<file path=xl/worksheets/sheet14.xml><?xml version="1.0" encoding="utf-8"?>
<worksheet xmlns:r="http://schemas.openxmlformats.org/officeDocument/2006/relationships" xmlns="http://schemas.openxmlformats.org/spreadsheetml/2006/main">
  <sheetPr>
    <tabColor rgb="FFFFFF00"/>
    <pageSetUpPr fitToPage="1"/>
  </sheetPr>
  <dimension ref="A1:L35"/>
  <sheetViews>
    <sheetView workbookViewId="0" topLeftCell="A4" showGridLines="0" zoomScale="96">
      <selection activeCell="A21" sqref="A21:XFD21"/>
    </sheetView>
  </sheetViews>
  <sheetFormatPr defaultRowHeight="13.5" defaultColWidth="10"/>
  <cols>
    <col min="1" max="1" customWidth="1" width="38.664062" style="190"/>
    <col min="2" max="2" customWidth="1" width="15.6640625" style="190"/>
    <col min="3" max="3" customWidth="1" bestFit="1" width="15.6640625" style="190"/>
    <col min="4" max="4" customWidth="1" bestFit="1" width="14.332031" style="190"/>
    <col min="5" max="5" customWidth="1" bestFit="1" width="13.0" style="190"/>
    <col min="6" max="6" customWidth="1" width="16.164062" style="190"/>
    <col min="7" max="7" customWidth="1" width="15.6640625" style="190"/>
    <col min="8" max="8" customWidth="1" width="16.664062" style="190"/>
    <col min="9" max="9" customWidth="1" width="19.164062" style="190"/>
    <col min="10" max="10" customWidth="1" width="17.164062" style="190"/>
    <col min="11" max="16384" customWidth="0" width="10.6640625" style="190"/>
  </cols>
  <sheetData>
    <row r="1" spans="8:8" ht="27.75">
      <c r="A1" s="52" t="s">
        <v>554</v>
      </c>
      <c r="B1" s="52"/>
      <c r="C1" s="52"/>
      <c r="D1" s="52"/>
      <c r="E1" s="52"/>
      <c r="F1" s="52"/>
      <c r="G1" s="52"/>
      <c r="H1" s="52"/>
      <c r="I1" s="52"/>
      <c r="J1" s="52"/>
    </row>
    <row r="2" spans="8:8" ht="27.75">
      <c r="A2" s="15" t="s">
        <v>512</v>
      </c>
      <c r="B2" s="15"/>
      <c r="C2" s="15"/>
      <c r="D2" s="15"/>
      <c r="E2" s="15"/>
      <c r="F2" s="15"/>
      <c r="G2" s="15"/>
      <c r="H2" s="15"/>
      <c r="I2" s="15"/>
      <c r="J2" s="15"/>
    </row>
    <row r="3" spans="8:8">
      <c r="A3" s="247"/>
    </row>
    <row r="4" spans="8:8" ht="14.25">
      <c r="A4" s="247"/>
    </row>
    <row r="5" spans="8:8" s="249" ht="47.45" customFormat="1" customHeight="1">
      <c r="A5" s="209" t="s">
        <v>513</v>
      </c>
      <c r="B5" s="168" t="s">
        <v>555</v>
      </c>
      <c r="C5" s="168" t="s">
        <v>556</v>
      </c>
      <c r="D5" s="168" t="s">
        <v>561</v>
      </c>
      <c r="E5" s="168" t="s">
        <v>143</v>
      </c>
      <c r="F5" s="168" t="s">
        <v>557</v>
      </c>
      <c r="G5" s="168" t="s">
        <v>558</v>
      </c>
      <c r="H5" s="168" t="s">
        <v>559</v>
      </c>
      <c r="I5" s="168" t="s">
        <v>560</v>
      </c>
      <c r="J5" s="210" t="s">
        <v>514</v>
      </c>
    </row>
    <row r="6" spans="8:8" ht="15.0">
      <c r="A6" s="251" t="s">
        <v>827</v>
      </c>
      <c r="B6" s="252"/>
      <c r="C6" s="253"/>
      <c r="D6" s="253"/>
      <c r="E6" s="253"/>
      <c r="F6" s="254"/>
      <c r="G6" s="255"/>
      <c r="H6" s="255"/>
      <c r="I6" s="255"/>
      <c r="J6" s="256"/>
    </row>
    <row r="7" spans="8:8" ht="15.0">
      <c r="A7" s="251">
        <v>2021.0</v>
      </c>
      <c r="B7" s="252"/>
      <c r="C7" s="253"/>
      <c r="D7" s="253"/>
      <c r="E7" s="253"/>
      <c r="F7" s="254"/>
      <c r="G7" s="255"/>
      <c r="H7" s="255"/>
      <c r="I7" s="255"/>
      <c r="J7" s="256"/>
    </row>
    <row r="8" spans="8:8" ht="25.9" customHeight="1">
      <c r="A8" s="259" t="s">
        <v>566</v>
      </c>
      <c r="B8" s="278" t="s">
        <v>1368</v>
      </c>
      <c r="C8" s="253">
        <v>9182956.0</v>
      </c>
      <c r="D8" s="253"/>
      <c r="E8" s="253"/>
      <c r="F8" s="254" t="s">
        <v>1396</v>
      </c>
      <c r="G8" s="255"/>
      <c r="H8" s="255" t="s">
        <v>415</v>
      </c>
      <c r="I8" s="252" t="s">
        <v>435</v>
      </c>
      <c r="J8" s="256"/>
    </row>
    <row r="9" spans="8:8" ht="25.9" customHeight="1">
      <c r="A9" s="259" t="s">
        <v>566</v>
      </c>
      <c r="B9" s="278" t="s">
        <v>1368</v>
      </c>
      <c r="C9" s="253">
        <v>4616804.0</v>
      </c>
      <c r="D9" s="253"/>
      <c r="E9" s="253"/>
      <c r="F9" s="254" t="s">
        <v>1367</v>
      </c>
      <c r="G9" s="255"/>
      <c r="H9" s="255" t="s">
        <v>415</v>
      </c>
      <c r="I9" s="252" t="s">
        <v>435</v>
      </c>
      <c r="J9" s="256" t="s">
        <v>1412</v>
      </c>
    </row>
    <row r="10" spans="8:8" ht="25.9" customHeight="1">
      <c r="A10" s="259" t="s">
        <v>567</v>
      </c>
      <c r="B10" s="278" t="s">
        <v>1372</v>
      </c>
      <c r="C10" s="253">
        <v>7106008.0</v>
      </c>
      <c r="D10" s="253"/>
      <c r="E10" s="253"/>
      <c r="F10" s="254" t="s">
        <v>1397</v>
      </c>
      <c r="G10" s="255"/>
      <c r="H10" s="255" t="s">
        <v>415</v>
      </c>
      <c r="I10" s="252" t="s">
        <v>435</v>
      </c>
      <c r="J10" s="256"/>
    </row>
    <row r="11" spans="8:8" ht="25.9" customHeight="1">
      <c r="A11" s="259" t="s">
        <v>1018</v>
      </c>
      <c r="B11" s="278" t="s">
        <v>1373</v>
      </c>
      <c r="C11" s="253">
        <v>7397073.0</v>
      </c>
      <c r="D11" s="253"/>
      <c r="E11" s="253"/>
      <c r="F11" s="254" t="s">
        <v>1398</v>
      </c>
      <c r="G11" s="255"/>
      <c r="H11" s="255" t="s">
        <v>415</v>
      </c>
      <c r="I11" s="252" t="s">
        <v>435</v>
      </c>
      <c r="J11" s="256"/>
    </row>
    <row r="12" spans="8:8" ht="25.9" customHeight="1">
      <c r="A12" s="259" t="s">
        <v>569</v>
      </c>
      <c r="B12" s="278" t="s">
        <v>1376</v>
      </c>
      <c r="C12" s="253">
        <v>5743243.0</v>
      </c>
      <c r="D12" s="253"/>
      <c r="E12" s="253"/>
      <c r="F12" s="254" t="s">
        <v>1399</v>
      </c>
      <c r="G12" s="255"/>
      <c r="H12" s="255" t="s">
        <v>415</v>
      </c>
      <c r="I12" s="252" t="s">
        <v>435</v>
      </c>
      <c r="J12" s="256"/>
    </row>
    <row r="13" spans="8:8" ht="25.9" customHeight="1">
      <c r="A13" s="259" t="s">
        <v>1139</v>
      </c>
      <c r="B13" s="278" t="s">
        <v>1377</v>
      </c>
      <c r="C13" s="253">
        <v>7086691.0</v>
      </c>
      <c r="D13" s="253"/>
      <c r="E13" s="253"/>
      <c r="F13" s="254" t="s">
        <v>1400</v>
      </c>
      <c r="G13" s="255"/>
      <c r="H13" s="255" t="s">
        <v>415</v>
      </c>
      <c r="I13" s="252" t="s">
        <v>435</v>
      </c>
      <c r="J13" s="256"/>
    </row>
    <row r="14" spans="8:8" ht="25.9" customHeight="1">
      <c r="A14" s="259" t="s">
        <v>1170</v>
      </c>
      <c r="B14" s="278" t="s">
        <v>1401</v>
      </c>
      <c r="C14" s="253">
        <v>5461037.0</v>
      </c>
      <c r="D14" s="253"/>
      <c r="E14" s="253"/>
      <c r="F14" s="254" t="s">
        <v>1402</v>
      </c>
      <c r="G14" s="255"/>
      <c r="H14" s="255" t="s">
        <v>415</v>
      </c>
      <c r="I14" s="252" t="s">
        <v>435</v>
      </c>
      <c r="J14" s="256"/>
    </row>
    <row r="15" spans="8:8" ht="25.9" customHeight="1">
      <c r="A15" s="259" t="s">
        <v>1195</v>
      </c>
      <c r="B15" s="278" t="s">
        <v>1403</v>
      </c>
      <c r="C15" s="253">
        <v>6967964.0</v>
      </c>
      <c r="D15" s="253"/>
      <c r="E15" s="253"/>
      <c r="F15" s="254" t="s">
        <v>1404</v>
      </c>
      <c r="G15" s="255"/>
      <c r="H15" s="255" t="s">
        <v>415</v>
      </c>
      <c r="I15" s="252" t="s">
        <v>435</v>
      </c>
      <c r="J15" s="256"/>
    </row>
    <row r="16" spans="8:8" ht="25.9" customHeight="1">
      <c r="A16" s="259" t="s">
        <v>1218</v>
      </c>
      <c r="B16" s="278" t="s">
        <v>1405</v>
      </c>
      <c r="C16" s="253">
        <v>5785993.0</v>
      </c>
      <c r="D16" s="253"/>
      <c r="E16" s="253"/>
      <c r="F16" s="254" t="s">
        <v>1406</v>
      </c>
      <c r="G16" s="255"/>
      <c r="H16" s="255" t="s">
        <v>415</v>
      </c>
      <c r="I16" s="252" t="s">
        <v>435</v>
      </c>
      <c r="J16" s="256"/>
    </row>
    <row r="17" spans="8:8" ht="25.9" customHeight="1">
      <c r="A17" s="259" t="s">
        <v>450</v>
      </c>
      <c r="B17" s="278" t="s">
        <v>1407</v>
      </c>
      <c r="C17" s="253">
        <v>7038594.0</v>
      </c>
      <c r="D17" s="253"/>
      <c r="E17" s="253"/>
      <c r="F17" s="254" t="s">
        <v>1408</v>
      </c>
      <c r="G17" s="255"/>
      <c r="H17" s="255" t="s">
        <v>415</v>
      </c>
      <c r="I17" s="252" t="s">
        <v>435</v>
      </c>
      <c r="J17" s="256"/>
    </row>
    <row r="18" spans="8:8" ht="25.9" customHeight="1">
      <c r="A18" s="259" t="s">
        <v>1271</v>
      </c>
      <c r="B18" s="278" t="s">
        <v>1390</v>
      </c>
      <c r="C18" s="253">
        <v>1.1358364E7</v>
      </c>
      <c r="D18" s="253"/>
      <c r="E18" s="253"/>
      <c r="F18" s="254" t="s">
        <v>1409</v>
      </c>
      <c r="G18" s="255"/>
      <c r="H18" s="255" t="s">
        <v>415</v>
      </c>
      <c r="I18" s="252" t="s">
        <v>435</v>
      </c>
      <c r="J18" s="256"/>
    </row>
    <row r="19" spans="8:8" ht="25.9" customHeight="1">
      <c r="A19" s="259" t="s">
        <v>451</v>
      </c>
      <c r="B19" s="278" t="s">
        <v>1395</v>
      </c>
      <c r="C19" s="253">
        <v>1.5541739E7</v>
      </c>
      <c r="D19" s="253"/>
      <c r="E19" s="253"/>
      <c r="F19" s="254" t="s">
        <v>1410</v>
      </c>
      <c r="G19" s="255"/>
      <c r="H19" s="255" t="s">
        <v>415</v>
      </c>
      <c r="I19" s="252" t="s">
        <v>435</v>
      </c>
      <c r="J19" s="256"/>
    </row>
    <row r="20" spans="8:8" ht="25.9" customHeight="1">
      <c r="A20" s="259" t="s">
        <v>452</v>
      </c>
      <c r="B20" s="278" t="s">
        <v>1392</v>
      </c>
      <c r="C20" s="253">
        <v>5220238.0</v>
      </c>
      <c r="D20" s="253"/>
      <c r="E20" s="253"/>
      <c r="F20" s="254" t="s">
        <v>1411</v>
      </c>
      <c r="G20" s="255"/>
      <c r="H20" s="255" t="s">
        <v>415</v>
      </c>
      <c r="I20" s="252" t="s">
        <v>435</v>
      </c>
      <c r="J20" s="256"/>
    </row>
    <row r="21" spans="8:8" ht="15.75">
      <c r="A21" s="285"/>
      <c r="B21" s="286"/>
      <c r="C21" s="287"/>
      <c r="D21" s="287"/>
      <c r="E21" s="287"/>
      <c r="F21" s="288"/>
      <c r="G21" s="289"/>
      <c r="H21" s="289"/>
      <c r="I21" s="289"/>
      <c r="J21" s="291"/>
      <c r="K21" s="119"/>
    </row>
    <row r="22" spans="8:8" ht="15.75">
      <c r="A22" s="266" t="s">
        <v>4</v>
      </c>
      <c r="B22" s="267"/>
      <c r="C22" s="268">
        <f>SUM(C6:C21)</f>
        <v>9.8506704E7</v>
      </c>
      <c r="D22" s="268"/>
      <c r="E22" s="270"/>
      <c r="F22" s="281"/>
      <c r="G22" s="281"/>
      <c r="H22" s="281"/>
      <c r="I22" s="281"/>
      <c r="J22" s="281"/>
    </row>
    <row r="23" spans="8:8">
      <c r="A23" s="293"/>
      <c r="B23" s="293"/>
      <c r="C23" s="293"/>
      <c r="D23" s="293"/>
      <c r="E23" s="293"/>
      <c r="F23" s="293"/>
      <c r="G23" s="293"/>
    </row>
    <row r="24" spans="8:8" s="164" ht="13.5" customFormat="1">
      <c r="A24" s="119" t="s">
        <v>522</v>
      </c>
      <c r="B24" s="189"/>
      <c r="C24" s="189"/>
      <c r="D24" s="189"/>
      <c r="E24" s="189"/>
      <c r="F24" s="189"/>
      <c r="G24" s="190"/>
      <c r="H24" s="190"/>
      <c r="I24" s="190"/>
    </row>
    <row r="25" spans="8:8" s="164" ht="13.5" customFormat="1">
      <c r="A25" s="191" t="s">
        <v>523</v>
      </c>
      <c r="B25" s="191"/>
      <c r="C25" s="191"/>
      <c r="D25" s="191"/>
      <c r="E25" s="191"/>
      <c r="F25" s="191"/>
      <c r="G25" s="191"/>
      <c r="H25" s="190"/>
      <c r="I25" s="190"/>
    </row>
    <row r="26" spans="8:8" s="164" ht="15.0" customFormat="1">
      <c r="A26" s="40" t="s">
        <v>504</v>
      </c>
      <c r="B26" s="200"/>
      <c r="C26" s="200"/>
      <c r="D26" s="200"/>
      <c r="E26" s="200"/>
      <c r="F26" s="200"/>
      <c r="G26" s="193"/>
      <c r="H26" s="190"/>
      <c r="I26" s="190"/>
    </row>
    <row r="27" spans="8:8" s="164" ht="13.5" customFormat="1">
      <c r="A27" s="200"/>
      <c r="B27" s="200"/>
      <c r="C27" s="200"/>
      <c r="D27" s="200"/>
      <c r="E27" s="200"/>
      <c r="F27" s="200"/>
      <c r="G27" s="200"/>
      <c r="H27" s="190"/>
      <c r="I27" s="190"/>
    </row>
    <row r="28" spans="8:8" s="164" ht="15.0" customFormat="1">
      <c r="A28" s="42" t="s">
        <v>505</v>
      </c>
      <c r="B28" s="42"/>
      <c r="C28" s="42"/>
      <c r="D28" s="42"/>
      <c r="E28" s="42"/>
      <c r="F28" s="42"/>
      <c r="G28" s="42"/>
      <c r="H28" s="190"/>
      <c r="I28" s="190"/>
    </row>
    <row r="29" spans="8:8" s="164" ht="11.25" customFormat="1">
      <c r="A29" s="194"/>
      <c r="B29" s="194"/>
      <c r="C29" s="195"/>
      <c r="D29" s="195"/>
      <c r="E29" s="195"/>
      <c r="F29" s="195"/>
    </row>
    <row r="30" spans="8:8" s="164" ht="11.25" customFormat="1"/>
    <row r="31" spans="8:8" s="164" ht="12.0" customFormat="1"/>
    <row r="32" spans="8:8" s="164" ht="18.0" customFormat="1">
      <c r="A32" s="271" t="s">
        <v>506</v>
      </c>
      <c r="B32" s="272" t="s">
        <v>508</v>
      </c>
    </row>
    <row r="33" spans="8:8" s="164" ht="54.0" customFormat="1">
      <c r="A33" s="273" t="s">
        <v>5</v>
      </c>
      <c r="B33" s="274" t="s">
        <v>509</v>
      </c>
    </row>
    <row r="34" spans="8:8" s="164" ht="18.0" customFormat="1">
      <c r="A34" s="273" t="s">
        <v>12</v>
      </c>
      <c r="B34" s="275">
        <v>45093.0</v>
      </c>
    </row>
    <row r="35" spans="8:8" s="164" ht="21.0" customFormat="1">
      <c r="A35" s="276" t="s">
        <v>507</v>
      </c>
      <c r="B35" s="277"/>
    </row>
  </sheetData>
  <mergeCells count="3">
    <mergeCell ref="A1:J1"/>
    <mergeCell ref="A2:J2"/>
    <mergeCell ref="A25:G25"/>
  </mergeCells>
  <pageMargins left="0.7874015748031497" right="0.7874015748031497" top="0.5905511811023623" bottom="0.5905511811023623" header="0.3937007874015748" footer="0.3937007874015748"/>
  <pageSetup paperSize="9" scale="70" orientation="landscape"/>
</worksheet>
</file>

<file path=xl/worksheets/sheet15.xml><?xml version="1.0" encoding="utf-8"?>
<worksheet xmlns:r="http://schemas.openxmlformats.org/officeDocument/2006/relationships" xmlns="http://schemas.openxmlformats.org/spreadsheetml/2006/main">
  <sheetPr>
    <tabColor rgb="FFFFFF00"/>
    <pageSetUpPr fitToPage="1"/>
  </sheetPr>
  <dimension ref="A1:L34"/>
  <sheetViews>
    <sheetView workbookViewId="0" showGridLines="0">
      <selection activeCell="D28" sqref="D28"/>
    </sheetView>
  </sheetViews>
  <sheetFormatPr defaultRowHeight="13.5" defaultColWidth="10"/>
  <cols>
    <col min="1" max="1" customWidth="1" width="38.664062" style="190"/>
    <col min="2" max="2" customWidth="1" width="15.6640625" style="190"/>
    <col min="3" max="3" customWidth="1" bestFit="1" width="21.832031" style="190"/>
    <col min="4" max="4" customWidth="1" bestFit="1" width="14.332031" style="190"/>
    <col min="5" max="5" customWidth="1" bestFit="1" width="13.0" style="190"/>
    <col min="6" max="6" customWidth="1" width="17.332031" style="190"/>
    <col min="7" max="7" customWidth="1" width="15.6640625" style="190"/>
    <col min="8" max="8" customWidth="1" width="16.664062" style="190"/>
    <col min="9" max="9" customWidth="1" width="17.664062" style="190"/>
    <col min="10" max="10" customWidth="1" width="17.164062" style="190"/>
    <col min="11" max="16384" customWidth="0" width="10.6640625" style="190"/>
  </cols>
  <sheetData>
    <row r="1" spans="8:8" ht="27.75">
      <c r="A1" s="52" t="s">
        <v>554</v>
      </c>
      <c r="B1" s="52"/>
      <c r="C1" s="52"/>
      <c r="D1" s="52"/>
      <c r="E1" s="52"/>
      <c r="F1" s="52"/>
      <c r="G1" s="52"/>
      <c r="H1" s="52"/>
      <c r="I1" s="52"/>
      <c r="J1" s="52"/>
    </row>
    <row r="2" spans="8:8" ht="25.9" customHeight="1">
      <c r="A2" s="15" t="s">
        <v>512</v>
      </c>
      <c r="B2" s="15"/>
      <c r="C2" s="15"/>
      <c r="D2" s="15"/>
      <c r="E2" s="15"/>
      <c r="F2" s="15"/>
      <c r="G2" s="15"/>
      <c r="H2" s="15"/>
      <c r="I2" s="15"/>
      <c r="J2" s="15"/>
    </row>
    <row r="3" spans="8:8">
      <c r="A3" s="247"/>
    </row>
    <row r="4" spans="8:8" ht="14.25">
      <c r="A4" s="247"/>
    </row>
    <row r="5" spans="8:8" s="249" ht="42.6" customFormat="1" customHeight="1">
      <c r="A5" s="209" t="s">
        <v>513</v>
      </c>
      <c r="B5" s="168" t="s">
        <v>555</v>
      </c>
      <c r="C5" s="168" t="s">
        <v>556</v>
      </c>
      <c r="D5" s="168" t="s">
        <v>561</v>
      </c>
      <c r="E5" s="168" t="s">
        <v>143</v>
      </c>
      <c r="F5" s="168" t="s">
        <v>557</v>
      </c>
      <c r="G5" s="168" t="s">
        <v>558</v>
      </c>
      <c r="H5" s="168" t="s">
        <v>559</v>
      </c>
      <c r="I5" s="168" t="s">
        <v>560</v>
      </c>
      <c r="J5" s="210" t="s">
        <v>514</v>
      </c>
    </row>
    <row r="6" spans="8:8" ht="15.0">
      <c r="A6" s="251" t="s">
        <v>565</v>
      </c>
      <c r="B6" s="252"/>
      <c r="C6" s="253"/>
      <c r="D6" s="253"/>
      <c r="E6" s="253"/>
      <c r="F6" s="254"/>
      <c r="G6" s="255"/>
      <c r="H6" s="255"/>
      <c r="I6" s="255"/>
      <c r="J6" s="256"/>
    </row>
    <row r="7" spans="8:8" ht="15.0">
      <c r="A7" s="251">
        <v>2021.0</v>
      </c>
      <c r="B7" s="252"/>
      <c r="C7" s="253"/>
      <c r="D7" s="253"/>
      <c r="E7" s="253"/>
      <c r="F7" s="254"/>
      <c r="G7" s="255"/>
      <c r="H7" s="255"/>
      <c r="I7" s="255"/>
      <c r="J7" s="256"/>
    </row>
    <row r="8" spans="8:8" ht="15.0">
      <c r="A8" s="259" t="s">
        <v>566</v>
      </c>
      <c r="B8" s="278" t="s">
        <v>1368</v>
      </c>
      <c r="C8" s="253">
        <v>6.6072084E7</v>
      </c>
      <c r="D8" s="253"/>
      <c r="E8" s="253"/>
      <c r="F8" s="254" t="s">
        <v>1396</v>
      </c>
      <c r="G8" s="255"/>
      <c r="H8" s="255" t="s">
        <v>415</v>
      </c>
      <c r="I8" s="252" t="s">
        <v>435</v>
      </c>
      <c r="J8" s="256"/>
    </row>
    <row r="9" spans="8:8" ht="15.0">
      <c r="A9" s="259" t="s">
        <v>567</v>
      </c>
      <c r="B9" s="278" t="s">
        <v>1372</v>
      </c>
      <c r="C9" s="253">
        <v>2.12542216E8</v>
      </c>
      <c r="D9" s="253"/>
      <c r="E9" s="253"/>
      <c r="F9" s="254" t="s">
        <v>1397</v>
      </c>
      <c r="G9" s="255"/>
      <c r="H9" s="255" t="s">
        <v>415</v>
      </c>
      <c r="I9" s="252" t="s">
        <v>435</v>
      </c>
      <c r="J9" s="256"/>
    </row>
    <row r="10" spans="8:8" ht="15.0">
      <c r="A10" s="259" t="s">
        <v>568</v>
      </c>
      <c r="B10" s="278" t="s">
        <v>1373</v>
      </c>
      <c r="C10" s="253">
        <v>1.2276843E8</v>
      </c>
      <c r="D10" s="253"/>
      <c r="E10" s="253"/>
      <c r="F10" s="254" t="s">
        <v>1398</v>
      </c>
      <c r="G10" s="255"/>
      <c r="H10" s="255" t="s">
        <v>415</v>
      </c>
      <c r="I10" s="252" t="s">
        <v>435</v>
      </c>
      <c r="J10" s="256"/>
    </row>
    <row r="11" spans="8:8" ht="15.0">
      <c r="A11" s="259" t="s">
        <v>569</v>
      </c>
      <c r="B11" s="278" t="s">
        <v>1376</v>
      </c>
      <c r="C11" s="253">
        <v>3.8198879E7</v>
      </c>
      <c r="D11" s="253"/>
      <c r="E11" s="253"/>
      <c r="F11" s="254" t="s">
        <v>1399</v>
      </c>
      <c r="G11" s="255"/>
      <c r="H11" s="255" t="s">
        <v>415</v>
      </c>
      <c r="I11" s="252" t="s">
        <v>435</v>
      </c>
      <c r="J11" s="256"/>
    </row>
    <row r="12" spans="8:8" ht="15.0">
      <c r="A12" s="259" t="s">
        <v>570</v>
      </c>
      <c r="B12" s="278" t="s">
        <v>1377</v>
      </c>
      <c r="C12" s="253">
        <v>1.15087322E8</v>
      </c>
      <c r="D12" s="253"/>
      <c r="E12" s="253"/>
      <c r="F12" s="254" t="s">
        <v>1400</v>
      </c>
      <c r="G12" s="255"/>
      <c r="H12" s="255" t="s">
        <v>415</v>
      </c>
      <c r="I12" s="252" t="s">
        <v>435</v>
      </c>
      <c r="J12" s="256"/>
    </row>
    <row r="13" spans="8:8" ht="15.0">
      <c r="A13" s="259" t="s">
        <v>571</v>
      </c>
      <c r="B13" s="278" t="s">
        <v>1401</v>
      </c>
      <c r="C13" s="253">
        <v>2.507488E7</v>
      </c>
      <c r="D13" s="253"/>
      <c r="E13" s="253"/>
      <c r="F13" s="254" t="s">
        <v>1402</v>
      </c>
      <c r="G13" s="255"/>
      <c r="H13" s="255" t="s">
        <v>415</v>
      </c>
      <c r="I13" s="252" t="s">
        <v>435</v>
      </c>
      <c r="J13" s="256"/>
    </row>
    <row r="14" spans="8:8" ht="15.0">
      <c r="A14" s="259" t="s">
        <v>572</v>
      </c>
      <c r="B14" s="278" t="s">
        <v>1403</v>
      </c>
      <c r="C14" s="253">
        <v>9.2346897E7</v>
      </c>
      <c r="D14" s="253"/>
      <c r="E14" s="253"/>
      <c r="F14" s="254" t="s">
        <v>1404</v>
      </c>
      <c r="G14" s="255"/>
      <c r="H14" s="255" t="s">
        <v>415</v>
      </c>
      <c r="I14" s="252" t="s">
        <v>435</v>
      </c>
      <c r="J14" s="256"/>
    </row>
    <row r="15" spans="8:8" ht="15.0">
      <c r="A15" s="259" t="s">
        <v>573</v>
      </c>
      <c r="B15" s="278" t="s">
        <v>1405</v>
      </c>
      <c r="C15" s="253">
        <v>3.5664573E7</v>
      </c>
      <c r="D15" s="253"/>
      <c r="E15" s="253"/>
      <c r="F15" s="254" t="s">
        <v>1406</v>
      </c>
      <c r="G15" s="255"/>
      <c r="H15" s="255" t="s">
        <v>415</v>
      </c>
      <c r="I15" s="252" t="s">
        <v>435</v>
      </c>
      <c r="J15" s="256"/>
    </row>
    <row r="16" spans="8:8" ht="15.0">
      <c r="A16" s="259" t="s">
        <v>450</v>
      </c>
      <c r="B16" s="278" t="s">
        <v>1407</v>
      </c>
      <c r="C16" s="253">
        <v>6.4463841E7</v>
      </c>
      <c r="D16" s="253"/>
      <c r="E16" s="253"/>
      <c r="F16" s="254" t="s">
        <v>1408</v>
      </c>
      <c r="G16" s="255"/>
      <c r="H16" s="255" t="s">
        <v>415</v>
      </c>
      <c r="I16" s="252" t="s">
        <v>435</v>
      </c>
      <c r="J16" s="256"/>
    </row>
    <row r="17" spans="8:8" ht="15.0">
      <c r="A17" s="259" t="s">
        <v>574</v>
      </c>
      <c r="B17" s="278" t="s">
        <v>1390</v>
      </c>
      <c r="C17" s="253">
        <v>5.7646E7</v>
      </c>
      <c r="D17" s="253"/>
      <c r="E17" s="253"/>
      <c r="F17" s="254" t="s">
        <v>1409</v>
      </c>
      <c r="G17" s="255"/>
      <c r="H17" s="255" t="s">
        <v>415</v>
      </c>
      <c r="I17" s="252" t="s">
        <v>435</v>
      </c>
      <c r="J17" s="256"/>
    </row>
    <row r="18" spans="8:8" ht="15.0">
      <c r="A18" s="259" t="s">
        <v>451</v>
      </c>
      <c r="B18" s="278" t="s">
        <v>1395</v>
      </c>
      <c r="C18" s="253">
        <v>1.48806055E8</v>
      </c>
      <c r="D18" s="253"/>
      <c r="E18" s="253"/>
      <c r="F18" s="254" t="s">
        <v>1410</v>
      </c>
      <c r="G18" s="255"/>
      <c r="H18" s="255" t="s">
        <v>415</v>
      </c>
      <c r="I18" s="252" t="s">
        <v>435</v>
      </c>
      <c r="J18" s="256"/>
    </row>
    <row r="19" spans="8:8" ht="15.0">
      <c r="A19" s="259" t="s">
        <v>452</v>
      </c>
      <c r="B19" s="278" t="s">
        <v>1392</v>
      </c>
      <c r="C19" s="253">
        <v>4.4892023E7</v>
      </c>
      <c r="D19" s="253"/>
      <c r="E19" s="253"/>
      <c r="F19" s="254" t="s">
        <v>1411</v>
      </c>
      <c r="G19" s="255"/>
      <c r="H19" s="255" t="s">
        <v>415</v>
      </c>
      <c r="I19" s="252" t="s">
        <v>435</v>
      </c>
      <c r="J19" s="256"/>
    </row>
    <row r="20" spans="8:8" ht="15.75">
      <c r="A20" s="285"/>
      <c r="B20" s="286"/>
      <c r="C20" s="287"/>
      <c r="D20" s="287"/>
      <c r="E20" s="287"/>
      <c r="F20" s="288"/>
      <c r="G20" s="289"/>
      <c r="H20" s="289"/>
      <c r="I20" s="289"/>
      <c r="J20" s="291"/>
      <c r="K20" s="119"/>
    </row>
    <row r="21" spans="8:8" ht="15.75">
      <c r="A21" s="266" t="s">
        <v>4</v>
      </c>
      <c r="B21" s="267"/>
      <c r="C21" s="268">
        <f>SUM(C6:C20)</f>
        <v>1.0235632E9</v>
      </c>
      <c r="D21" s="268"/>
      <c r="E21" s="270"/>
      <c r="F21" s="281"/>
      <c r="G21" s="281"/>
      <c r="H21" s="281"/>
      <c r="I21" s="281"/>
      <c r="J21" s="281"/>
    </row>
    <row r="22" spans="8:8">
      <c r="A22" s="293"/>
      <c r="B22" s="293"/>
      <c r="C22" s="293"/>
      <c r="D22" s="293"/>
      <c r="E22" s="293"/>
      <c r="F22" s="293"/>
      <c r="G22" s="293"/>
    </row>
    <row r="23" spans="8:8" s="164" ht="13.5" customFormat="1">
      <c r="A23" s="119" t="s">
        <v>522</v>
      </c>
      <c r="B23" s="189"/>
      <c r="C23" s="189"/>
      <c r="D23" s="189"/>
      <c r="E23" s="189"/>
      <c r="F23" s="189"/>
      <c r="G23" s="190"/>
      <c r="H23" s="190"/>
      <c r="I23" s="190"/>
    </row>
    <row r="24" spans="8:8" s="164" ht="13.5" customFormat="1">
      <c r="A24" s="191" t="s">
        <v>523</v>
      </c>
      <c r="B24" s="191"/>
      <c r="C24" s="191"/>
      <c r="D24" s="191"/>
      <c r="E24" s="191"/>
      <c r="F24" s="191"/>
      <c r="G24" s="191"/>
      <c r="H24" s="190"/>
      <c r="I24" s="190"/>
    </row>
    <row r="25" spans="8:8" s="164" ht="15.0" customFormat="1">
      <c r="A25" s="40" t="s">
        <v>504</v>
      </c>
      <c r="B25" s="200"/>
      <c r="C25" s="200"/>
      <c r="D25" s="200"/>
      <c r="E25" s="200"/>
      <c r="F25" s="200"/>
      <c r="G25" s="193"/>
      <c r="H25" s="190"/>
      <c r="I25" s="190"/>
    </row>
    <row r="26" spans="8:8" s="164" ht="13.5" customFormat="1">
      <c r="A26" s="200"/>
      <c r="B26" s="200"/>
      <c r="C26" s="200"/>
      <c r="D26" s="200"/>
      <c r="E26" s="200"/>
      <c r="F26" s="200"/>
      <c r="G26" s="200"/>
      <c r="H26" s="190"/>
      <c r="I26" s="190"/>
    </row>
    <row r="27" spans="8:8" s="164" ht="15.0" customFormat="1">
      <c r="A27" s="42" t="s">
        <v>505</v>
      </c>
      <c r="B27" s="42"/>
      <c r="C27" s="42"/>
      <c r="D27" s="42"/>
      <c r="E27" s="42"/>
      <c r="F27" s="42"/>
      <c r="G27" s="42"/>
      <c r="H27" s="190"/>
      <c r="I27" s="190"/>
    </row>
    <row r="28" spans="8:8" s="164" ht="11.25" customFormat="1">
      <c r="A28" s="194"/>
      <c r="B28" s="194"/>
      <c r="C28" s="195"/>
      <c r="D28" s="195"/>
      <c r="E28" s="195"/>
      <c r="F28" s="195"/>
    </row>
    <row r="29" spans="8:8" s="164" ht="11.25" customFormat="1"/>
    <row r="30" spans="8:8" s="164" ht="12.0" customFormat="1"/>
    <row r="31" spans="8:8" s="164" ht="18.0" customFormat="1">
      <c r="A31" s="271" t="s">
        <v>506</v>
      </c>
      <c r="B31" s="272" t="s">
        <v>508</v>
      </c>
    </row>
    <row r="32" spans="8:8" s="164" ht="54.0" customFormat="1">
      <c r="A32" s="273" t="s">
        <v>5</v>
      </c>
      <c r="B32" s="274" t="s">
        <v>509</v>
      </c>
    </row>
    <row r="33" spans="8:8" s="164" ht="18.0" customFormat="1">
      <c r="A33" s="273" t="s">
        <v>12</v>
      </c>
      <c r="B33" s="275">
        <v>45093.0</v>
      </c>
    </row>
    <row r="34" spans="8:8" s="164" ht="21.0" customFormat="1">
      <c r="A34" s="276" t="s">
        <v>507</v>
      </c>
      <c r="B34" s="277"/>
    </row>
  </sheetData>
  <mergeCells count="3">
    <mergeCell ref="A1:J1"/>
    <mergeCell ref="A2:J2"/>
    <mergeCell ref="A24:G24"/>
  </mergeCells>
  <pageMargins left="0.7874015748031497" right="0.7874015748031497" top="0.5905511811023623" bottom="0.5905511811023623" header="0.3937007874015748" footer="0.3937007874015748"/>
  <pageSetup paperSize="9" scale="74" orientation="landscape"/>
</worksheet>
</file>

<file path=xl/worksheets/sheet16.xml><?xml version="1.0" encoding="utf-8"?>
<worksheet xmlns:r="http://schemas.openxmlformats.org/officeDocument/2006/relationships" xmlns="http://schemas.openxmlformats.org/spreadsheetml/2006/main">
  <sheetPr>
    <tabColor rgb="FFFFFF00"/>
    <pageSetUpPr fitToPage="1"/>
  </sheetPr>
  <dimension ref="A1:L25"/>
  <sheetViews>
    <sheetView workbookViewId="0" showGridLines="0">
      <selection activeCell="A10" sqref="A10"/>
    </sheetView>
  </sheetViews>
  <sheetFormatPr defaultRowHeight="13.5" defaultColWidth="10"/>
  <cols>
    <col min="1" max="1" customWidth="1" width="67.66406" style="190"/>
    <col min="2" max="2" customWidth="1" width="15.6640625" style="190"/>
    <col min="3" max="3" customWidth="1" bestFit="1" width="18.5" style="190"/>
    <col min="4" max="4" customWidth="1" bestFit="1" width="14.332031" style="190"/>
    <col min="5" max="5" customWidth="1" bestFit="1" width="13.0" style="190"/>
    <col min="6" max="6" customWidth="1" width="16.164062" style="190"/>
    <col min="7" max="7" customWidth="1" width="15.6640625" style="190"/>
    <col min="8" max="8" customWidth="1" width="16.664062" style="190"/>
    <col min="9" max="9" customWidth="1" width="17.5" style="190"/>
    <col min="10" max="10" customWidth="1" width="17.164062" style="190"/>
    <col min="11" max="16384" customWidth="0" width="10.6640625" style="190"/>
  </cols>
  <sheetData>
    <row r="1" spans="8:8" ht="27.75">
      <c r="A1" s="52" t="s">
        <v>554</v>
      </c>
      <c r="B1" s="52"/>
      <c r="C1" s="52"/>
      <c r="D1" s="52"/>
      <c r="E1" s="52"/>
      <c r="F1" s="52"/>
      <c r="G1" s="52"/>
      <c r="H1" s="52"/>
      <c r="I1" s="52"/>
      <c r="J1" s="52"/>
    </row>
    <row r="2" spans="8:8" ht="27.75">
      <c r="A2" s="15" t="s">
        <v>512</v>
      </c>
      <c r="B2" s="15"/>
      <c r="C2" s="15"/>
      <c r="D2" s="15"/>
      <c r="E2" s="15"/>
      <c r="F2" s="15"/>
      <c r="G2" s="15"/>
      <c r="H2" s="15"/>
      <c r="I2" s="15"/>
      <c r="J2" s="15"/>
    </row>
    <row r="3" spans="8:8">
      <c r="A3" s="247"/>
    </row>
    <row r="4" spans="8:8" ht="14.25">
      <c r="A4" s="247"/>
    </row>
    <row r="5" spans="8:8" s="249" ht="36.0" customFormat="1" customHeight="1">
      <c r="A5" s="209" t="s">
        <v>513</v>
      </c>
      <c r="B5" s="168" t="s">
        <v>555</v>
      </c>
      <c r="C5" s="168" t="s">
        <v>556</v>
      </c>
      <c r="D5" s="168" t="s">
        <v>561</v>
      </c>
      <c r="E5" s="168" t="s">
        <v>143</v>
      </c>
      <c r="F5" s="168" t="s">
        <v>557</v>
      </c>
      <c r="G5" s="168" t="s">
        <v>558</v>
      </c>
      <c r="H5" s="168" t="s">
        <v>559</v>
      </c>
      <c r="I5" s="168" t="s">
        <v>560</v>
      </c>
      <c r="J5" s="210" t="s">
        <v>514</v>
      </c>
    </row>
    <row r="6" spans="8:8" ht="15.0">
      <c r="A6" s="251" t="s">
        <v>515</v>
      </c>
      <c r="B6" s="252"/>
      <c r="C6" s="253"/>
      <c r="D6" s="253"/>
      <c r="E6" s="253"/>
      <c r="F6" s="254"/>
      <c r="G6" s="255"/>
      <c r="H6" s="255"/>
      <c r="I6" s="255"/>
      <c r="J6" s="256"/>
    </row>
    <row r="7" spans="8:8" ht="15.0">
      <c r="A7" s="251"/>
      <c r="B7" s="252"/>
      <c r="C7" s="253"/>
      <c r="D7" s="253"/>
      <c r="E7" s="253"/>
      <c r="F7" s="254"/>
      <c r="G7" s="255"/>
      <c r="H7" s="255"/>
      <c r="I7" s="255"/>
      <c r="J7" s="256"/>
    </row>
    <row r="8" spans="8:8" ht="15.0">
      <c r="A8" s="259" t="s">
        <v>1413</v>
      </c>
      <c r="B8" s="278">
        <v>44466.0</v>
      </c>
      <c r="C8" s="253">
        <v>2.497420002E9</v>
      </c>
      <c r="D8" s="253"/>
      <c r="E8" s="253"/>
      <c r="F8" s="254">
        <v>28722.0</v>
      </c>
      <c r="G8" s="255"/>
      <c r="H8" s="255" t="s">
        <v>415</v>
      </c>
      <c r="I8" s="252" t="s">
        <v>423</v>
      </c>
      <c r="J8" s="256" t="s">
        <v>1414</v>
      </c>
    </row>
    <row r="9" spans="8:8" ht="15.0">
      <c r="A9" s="259" t="s">
        <v>1413</v>
      </c>
      <c r="B9" s="278">
        <v>44466.0</v>
      </c>
      <c r="C9" s="253">
        <v>1.5E8</v>
      </c>
      <c r="D9" s="253"/>
      <c r="E9" s="253"/>
      <c r="F9" s="254">
        <v>28722.0</v>
      </c>
      <c r="G9" s="255"/>
      <c r="H9" s="255" t="s">
        <v>415</v>
      </c>
      <c r="I9" s="252" t="s">
        <v>423</v>
      </c>
      <c r="J9" s="256" t="s">
        <v>1415</v>
      </c>
    </row>
    <row r="10" spans="8:8" ht="15.0">
      <c r="A10" s="259"/>
      <c r="B10" s="278"/>
      <c r="C10" s="253"/>
      <c r="D10" s="253"/>
      <c r="E10" s="253"/>
      <c r="F10" s="254"/>
      <c r="G10" s="255"/>
      <c r="H10" s="255"/>
      <c r="I10" s="255"/>
      <c r="J10" s="256"/>
    </row>
    <row r="11" spans="8:8" ht="15.75">
      <c r="A11" s="285"/>
      <c r="B11" s="286"/>
      <c r="C11" s="287"/>
      <c r="D11" s="287"/>
      <c r="E11" s="287"/>
      <c r="F11" s="288"/>
      <c r="G11" s="289"/>
      <c r="H11" s="289"/>
      <c r="I11" s="289"/>
      <c r="J11" s="291"/>
      <c r="K11" s="119"/>
    </row>
    <row r="12" spans="8:8" ht="15.75">
      <c r="A12" s="266" t="s">
        <v>4</v>
      </c>
      <c r="B12" s="267"/>
      <c r="C12" s="268">
        <f>SUM(C6:C11)</f>
        <v>2.647420002E9</v>
      </c>
      <c r="D12" s="268"/>
      <c r="E12" s="270"/>
      <c r="F12" s="281"/>
      <c r="G12" s="281"/>
      <c r="H12" s="281"/>
      <c r="I12" s="281"/>
      <c r="J12" s="281"/>
    </row>
    <row r="13" spans="8:8">
      <c r="A13" s="293"/>
      <c r="B13" s="293"/>
      <c r="C13" s="293"/>
      <c r="D13" s="293"/>
      <c r="E13" s="293"/>
      <c r="F13" s="293"/>
      <c r="G13" s="293"/>
    </row>
    <row r="14" spans="8:8" s="164" ht="13.5" customFormat="1">
      <c r="A14" s="119" t="s">
        <v>522</v>
      </c>
      <c r="B14" s="189"/>
      <c r="C14" s="189"/>
      <c r="D14" s="189"/>
      <c r="E14" s="189"/>
      <c r="F14" s="189"/>
      <c r="G14" s="190"/>
      <c r="H14" s="190"/>
      <c r="I14" s="190"/>
    </row>
    <row r="15" spans="8:8" s="164" ht="13.5" customFormat="1">
      <c r="A15" s="191" t="s">
        <v>523</v>
      </c>
      <c r="B15" s="191"/>
      <c r="C15" s="191"/>
      <c r="D15" s="191"/>
      <c r="E15" s="191"/>
      <c r="F15" s="191"/>
      <c r="G15" s="191"/>
      <c r="H15" s="190"/>
      <c r="I15" s="190"/>
    </row>
    <row r="16" spans="8:8" s="164" ht="15.0" customFormat="1">
      <c r="A16" s="40" t="s">
        <v>504</v>
      </c>
      <c r="B16" s="200"/>
      <c r="C16" s="200"/>
      <c r="D16" s="200"/>
      <c r="E16" s="200"/>
      <c r="F16" s="200"/>
      <c r="G16" s="193"/>
      <c r="H16" s="190"/>
      <c r="I16" s="190"/>
    </row>
    <row r="17" spans="8:8" s="164" ht="13.5" customFormat="1">
      <c r="A17" s="200"/>
      <c r="B17" s="200"/>
      <c r="C17" s="200"/>
      <c r="D17" s="200"/>
      <c r="E17" s="200"/>
      <c r="F17" s="200"/>
      <c r="G17" s="200"/>
      <c r="H17" s="190"/>
      <c r="I17" s="190"/>
    </row>
    <row r="18" spans="8:8" s="164" ht="15.0" customFormat="1">
      <c r="A18" s="42" t="s">
        <v>505</v>
      </c>
      <c r="B18" s="42"/>
      <c r="C18" s="42"/>
      <c r="D18" s="42"/>
      <c r="E18" s="42"/>
      <c r="F18" s="42"/>
      <c r="G18" s="42"/>
      <c r="H18" s="190"/>
      <c r="I18" s="190"/>
    </row>
    <row r="19" spans="8:8" s="164" ht="11.25" customFormat="1">
      <c r="A19" s="194"/>
      <c r="B19" s="194"/>
      <c r="C19" s="195"/>
      <c r="D19" s="195"/>
      <c r="E19" s="195"/>
      <c r="F19" s="195"/>
    </row>
    <row r="20" spans="8:8" s="164" ht="11.25" customFormat="1"/>
    <row r="21" spans="8:8" s="164" ht="12.0" customFormat="1"/>
    <row r="22" spans="8:8" s="164" ht="18.0" customFormat="1">
      <c r="A22" s="271" t="s">
        <v>506</v>
      </c>
      <c r="B22" s="272" t="s">
        <v>508</v>
      </c>
    </row>
    <row r="23" spans="8:8" s="164" ht="54.0" customFormat="1">
      <c r="A23" s="273" t="s">
        <v>5</v>
      </c>
      <c r="B23" s="274" t="s">
        <v>509</v>
      </c>
    </row>
    <row r="24" spans="8:8" s="164" ht="18.0" customFormat="1">
      <c r="A24" s="273" t="s">
        <v>12</v>
      </c>
      <c r="B24" s="275">
        <v>45093.0</v>
      </c>
    </row>
    <row r="25" spans="8:8" s="164" ht="21.0" customFormat="1">
      <c r="A25" s="276" t="s">
        <v>507</v>
      </c>
      <c r="B25" s="277"/>
    </row>
  </sheetData>
  <mergeCells count="3">
    <mergeCell ref="A1:J1"/>
    <mergeCell ref="A2:J2"/>
    <mergeCell ref="A15:G15"/>
  </mergeCells>
  <pageMargins left="0.7874015748031497" right="0.7874015748031497" top="0.5905511811023623" bottom="0.5905511811023623" header="0.3937007874015748" footer="0.3937007874015748"/>
  <pageSetup paperSize="9" scale="73" orientation="landscape"/>
</worksheet>
</file>

<file path=xl/worksheets/sheet17.xml><?xml version="1.0" encoding="utf-8"?>
<worksheet xmlns:r="http://schemas.openxmlformats.org/officeDocument/2006/relationships" xmlns="http://schemas.openxmlformats.org/spreadsheetml/2006/main">
  <sheetPr>
    <tabColor rgb="FFFFFF00"/>
    <pageSetUpPr fitToPage="1"/>
  </sheetPr>
  <dimension ref="A1:N37"/>
  <sheetViews>
    <sheetView workbookViewId="0" topLeftCell="A7" showGridLines="0" zoomScale="117">
      <selection activeCell="G23" sqref="G23"/>
    </sheetView>
  </sheetViews>
  <sheetFormatPr defaultRowHeight="13.5" defaultColWidth="10"/>
  <cols>
    <col min="1" max="1" customWidth="1" width="38.664062" style="190"/>
    <col min="2" max="2" customWidth="1" width="18.5" style="190"/>
    <col min="3" max="3" customWidth="1" bestFit="1" width="22.164062" style="190"/>
    <col min="4" max="5" customWidth="1" bestFit="1" width="15.1640625" style="190"/>
    <col min="6" max="6" customWidth="1" width="16.164062" style="190"/>
    <col min="7" max="7" customWidth="1" width="15.6640625" style="190"/>
    <col min="8" max="8" customWidth="1" width="16.664062" style="190"/>
    <col min="9" max="9" customWidth="1" width="17.332031" style="190"/>
    <col min="10" max="10" customWidth="1" width="16.664062" style="190"/>
    <col min="11" max="12" customWidth="1" bestFit="1" width="15.1640625" style="190"/>
    <col min="13" max="13" customWidth="1" bestFit="1" width="14.6640625" style="190"/>
    <col min="14" max="16384" customWidth="0" width="10.6640625" style="190"/>
  </cols>
  <sheetData>
    <row r="1" spans="8:8" ht="27.75">
      <c r="A1" s="52" t="s">
        <v>554</v>
      </c>
      <c r="B1" s="52"/>
      <c r="C1" s="52"/>
      <c r="D1" s="52"/>
      <c r="E1" s="52"/>
      <c r="F1" s="52"/>
      <c r="G1" s="52"/>
      <c r="H1" s="52"/>
      <c r="I1" s="52"/>
      <c r="J1" s="52"/>
    </row>
    <row r="2" spans="8:8" ht="27.75">
      <c r="A2" s="15" t="s">
        <v>512</v>
      </c>
      <c r="B2" s="15"/>
      <c r="C2" s="15"/>
      <c r="D2" s="15"/>
      <c r="E2" s="15"/>
      <c r="F2" s="15"/>
      <c r="G2" s="15"/>
      <c r="H2" s="15"/>
      <c r="I2" s="15"/>
      <c r="J2" s="15"/>
    </row>
    <row r="3" spans="8:8">
      <c r="A3" s="247"/>
    </row>
    <row r="4" spans="8:8" ht="14.25">
      <c r="A4" s="247"/>
    </row>
    <row r="5" spans="8:8" s="249" ht="46.15" customFormat="1" customHeight="1">
      <c r="A5" s="209" t="s">
        <v>513</v>
      </c>
      <c r="B5" s="168" t="s">
        <v>555</v>
      </c>
      <c r="C5" s="168" t="s">
        <v>556</v>
      </c>
      <c r="D5" s="168" t="s">
        <v>561</v>
      </c>
      <c r="E5" s="168" t="s">
        <v>143</v>
      </c>
      <c r="F5" s="168" t="s">
        <v>557</v>
      </c>
      <c r="G5" s="168" t="s">
        <v>558</v>
      </c>
      <c r="H5" s="168" t="s">
        <v>559</v>
      </c>
      <c r="I5" s="168" t="s">
        <v>560</v>
      </c>
      <c r="J5" s="210" t="s">
        <v>514</v>
      </c>
    </row>
    <row r="6" spans="8:8" ht="15.0">
      <c r="A6" s="251" t="s">
        <v>518</v>
      </c>
      <c r="B6" s="252"/>
      <c r="C6" s="253"/>
      <c r="D6" s="253"/>
      <c r="E6" s="253"/>
      <c r="F6" s="254"/>
      <c r="G6" s="255"/>
      <c r="H6" s="255"/>
      <c r="I6" s="255"/>
      <c r="J6" s="256"/>
    </row>
    <row r="7" spans="8:8" ht="15.0">
      <c r="A7" s="259">
        <v>2021.0</v>
      </c>
      <c r="B7" s="252"/>
      <c r="C7" s="253"/>
      <c r="D7" s="253"/>
      <c r="E7" s="253"/>
      <c r="F7" s="254"/>
      <c r="G7" s="255"/>
      <c r="H7" s="255"/>
      <c r="I7" s="255"/>
      <c r="J7" s="256"/>
    </row>
    <row r="8" spans="8:8" ht="15.0">
      <c r="A8" s="259" t="s">
        <v>566</v>
      </c>
      <c r="B8" s="278" t="s">
        <v>1368</v>
      </c>
      <c r="C8" s="253">
        <v>4.5420473E7</v>
      </c>
      <c r="D8" s="253"/>
      <c r="E8" s="253"/>
      <c r="F8" s="254" t="s">
        <v>1367</v>
      </c>
      <c r="G8" s="255"/>
      <c r="H8" s="255" t="s">
        <v>128</v>
      </c>
      <c r="I8" s="255" t="s">
        <v>435</v>
      </c>
      <c r="J8" s="256"/>
    </row>
    <row r="9" spans="8:8" ht="30.0">
      <c r="A9" s="259" t="s">
        <v>566</v>
      </c>
      <c r="B9" s="278" t="s">
        <v>1368</v>
      </c>
      <c r="C9" s="253">
        <v>8.9931852E7</v>
      </c>
      <c r="D9" s="253"/>
      <c r="E9" s="253"/>
      <c r="F9" s="254" t="s">
        <v>1369</v>
      </c>
      <c r="G9" s="255"/>
      <c r="H9" s="255" t="s">
        <v>128</v>
      </c>
      <c r="I9" s="255" t="s">
        <v>435</v>
      </c>
      <c r="J9" s="294" t="s">
        <v>1370</v>
      </c>
    </row>
    <row r="10" spans="8:8" ht="60.0">
      <c r="A10" s="259" t="s">
        <v>566</v>
      </c>
      <c r="B10" s="278" t="s">
        <v>1368</v>
      </c>
      <c r="C10" s="253">
        <v>7312004.0</v>
      </c>
      <c r="D10" s="253"/>
      <c r="E10" s="253"/>
      <c r="F10" s="254"/>
      <c r="G10" s="255"/>
      <c r="H10" s="255" t="s">
        <v>128</v>
      </c>
      <c r="I10" s="255" t="s">
        <v>435</v>
      </c>
      <c r="J10" s="294" t="s">
        <v>1371</v>
      </c>
    </row>
    <row r="11" spans="8:8" ht="15.0">
      <c r="A11" s="259" t="s">
        <v>567</v>
      </c>
      <c r="B11" s="278" t="s">
        <v>1372</v>
      </c>
      <c r="C11" s="253">
        <v>4.5629129E7</v>
      </c>
      <c r="D11" s="253"/>
      <c r="E11" s="253"/>
      <c r="F11" s="254" t="s">
        <v>1367</v>
      </c>
      <c r="G11" s="255"/>
      <c r="H11" s="255" t="s">
        <v>128</v>
      </c>
      <c r="I11" s="252" t="s">
        <v>435</v>
      </c>
      <c r="J11" s="256"/>
    </row>
    <row r="12" spans="8:8" ht="15.0">
      <c r="A12" s="259" t="s">
        <v>568</v>
      </c>
      <c r="B12" s="278" t="s">
        <v>1373</v>
      </c>
      <c r="C12" s="253">
        <v>4.6490417E7</v>
      </c>
      <c r="D12" s="253"/>
      <c r="E12" s="253"/>
      <c r="F12" s="254" t="s">
        <v>1374</v>
      </c>
      <c r="G12" s="255"/>
      <c r="H12" s="255" t="s">
        <v>128</v>
      </c>
      <c r="I12" s="252" t="s">
        <v>435</v>
      </c>
      <c r="J12" s="256"/>
    </row>
    <row r="13" spans="8:8" ht="15.0">
      <c r="A13" s="259" t="s">
        <v>569</v>
      </c>
      <c r="B13" s="278" t="s">
        <v>1376</v>
      </c>
      <c r="C13" s="253">
        <v>3.8277393E7</v>
      </c>
      <c r="D13" s="253"/>
      <c r="E13" s="253"/>
      <c r="F13" s="254" t="s">
        <v>1375</v>
      </c>
      <c r="G13" s="255"/>
      <c r="H13" s="255" t="s">
        <v>128</v>
      </c>
      <c r="I13" s="252" t="s">
        <v>435</v>
      </c>
      <c r="J13" s="256"/>
    </row>
    <row r="14" spans="8:8" ht="15.0">
      <c r="A14" s="259" t="s">
        <v>570</v>
      </c>
      <c r="B14" s="278" t="s">
        <v>1377</v>
      </c>
      <c r="C14" s="253">
        <v>4.5112474E7</v>
      </c>
      <c r="D14" s="253"/>
      <c r="E14" s="253"/>
      <c r="F14" s="254" t="s">
        <v>1378</v>
      </c>
      <c r="G14" s="255"/>
      <c r="H14" s="255" t="s">
        <v>128</v>
      </c>
      <c r="I14" s="252" t="s">
        <v>435</v>
      </c>
      <c r="J14" s="256"/>
    </row>
    <row r="15" spans="8:8" ht="60.0">
      <c r="A15" s="259" t="s">
        <v>570</v>
      </c>
      <c r="B15" s="278" t="s">
        <v>1381</v>
      </c>
      <c r="C15" s="253">
        <v>1.4624008E7</v>
      </c>
      <c r="D15" s="253"/>
      <c r="E15" s="253"/>
      <c r="F15" s="254" t="s">
        <v>1382</v>
      </c>
      <c r="G15" s="255"/>
      <c r="H15" s="255" t="s">
        <v>128</v>
      </c>
      <c r="I15" s="252" t="s">
        <v>435</v>
      </c>
      <c r="J15" s="294" t="s">
        <v>1383</v>
      </c>
    </row>
    <row r="16" spans="8:8" ht="15.0">
      <c r="A16" s="259" t="s">
        <v>571</v>
      </c>
      <c r="B16" s="278" t="s">
        <v>1379</v>
      </c>
      <c r="C16" s="253">
        <v>3.7554973E7</v>
      </c>
      <c r="D16" s="253"/>
      <c r="E16" s="253"/>
      <c r="F16" s="254" t="s">
        <v>1380</v>
      </c>
      <c r="G16" s="255"/>
      <c r="H16" s="255" t="s">
        <v>128</v>
      </c>
      <c r="I16" s="252" t="s">
        <v>435</v>
      </c>
      <c r="J16" s="256"/>
    </row>
    <row r="17" spans="8:8" ht="15.0">
      <c r="A17" s="259" t="s">
        <v>572</v>
      </c>
      <c r="B17" s="278" t="s">
        <v>1385</v>
      </c>
      <c r="C17" s="253">
        <v>4.1852588E7</v>
      </c>
      <c r="D17" s="253"/>
      <c r="E17" s="253"/>
      <c r="F17" s="254" t="s">
        <v>1384</v>
      </c>
      <c r="G17" s="255"/>
      <c r="H17" s="255" t="s">
        <v>128</v>
      </c>
      <c r="I17" s="252" t="s">
        <v>435</v>
      </c>
      <c r="J17" s="256"/>
    </row>
    <row r="18" spans="8:8" ht="15.0">
      <c r="A18" s="259" t="s">
        <v>573</v>
      </c>
      <c r="B18" s="278" t="s">
        <v>1386</v>
      </c>
      <c r="C18" s="253">
        <v>3.9298428E7</v>
      </c>
      <c r="D18" s="253"/>
      <c r="E18" s="253"/>
      <c r="F18" s="254" t="s">
        <v>1387</v>
      </c>
      <c r="G18" s="255"/>
      <c r="H18" s="255" t="s">
        <v>128</v>
      </c>
      <c r="I18" s="252" t="s">
        <v>435</v>
      </c>
      <c r="J18" s="256"/>
    </row>
    <row r="19" spans="8:8" ht="15.0">
      <c r="A19" s="259" t="s">
        <v>450</v>
      </c>
      <c r="B19" s="278" t="s">
        <v>1389</v>
      </c>
      <c r="C19" s="253">
        <v>4.5020763E7</v>
      </c>
      <c r="D19" s="253"/>
      <c r="E19" s="253"/>
      <c r="F19" s="254" t="s">
        <v>1388</v>
      </c>
      <c r="G19" s="255"/>
      <c r="H19" s="255" t="s">
        <v>128</v>
      </c>
      <c r="I19" s="252" t="s">
        <v>435</v>
      </c>
      <c r="J19" s="256"/>
    </row>
    <row r="20" spans="8:8" ht="15.0">
      <c r="A20" s="259" t="s">
        <v>574</v>
      </c>
      <c r="B20" s="278" t="s">
        <v>1390</v>
      </c>
      <c r="C20" s="253">
        <v>4.740318E7</v>
      </c>
      <c r="D20" s="253"/>
      <c r="E20" s="253"/>
      <c r="F20" s="254" t="s">
        <v>1391</v>
      </c>
      <c r="G20" s="255"/>
      <c r="H20" s="255" t="s">
        <v>128</v>
      </c>
      <c r="I20" s="252" t="s">
        <v>435</v>
      </c>
      <c r="J20" s="256"/>
    </row>
    <row r="21" spans="8:8" ht="15.0">
      <c r="A21" s="259" t="s">
        <v>451</v>
      </c>
      <c r="B21" s="278" t="s">
        <v>1395</v>
      </c>
      <c r="C21" s="253">
        <v>8.773703E7</v>
      </c>
      <c r="D21" s="253"/>
      <c r="E21" s="253"/>
      <c r="F21" s="254" t="s">
        <v>1394</v>
      </c>
      <c r="G21" s="255"/>
      <c r="H21" s="255" t="s">
        <v>128</v>
      </c>
      <c r="I21" s="252" t="s">
        <v>435</v>
      </c>
      <c r="J21" s="256"/>
    </row>
    <row r="22" spans="8:8" ht="15.0">
      <c r="A22" s="259" t="s">
        <v>452</v>
      </c>
      <c r="B22" s="278" t="s">
        <v>1392</v>
      </c>
      <c r="C22" s="253">
        <v>3.5961657E7</v>
      </c>
      <c r="D22" s="253"/>
      <c r="E22" s="253"/>
      <c r="F22" s="254" t="s">
        <v>1393</v>
      </c>
      <c r="G22" s="255"/>
      <c r="H22" s="255" t="s">
        <v>128</v>
      </c>
      <c r="I22" s="252" t="s">
        <v>435</v>
      </c>
      <c r="J22" s="256"/>
    </row>
    <row r="23" spans="8:8" ht="15.75">
      <c r="A23" s="285"/>
      <c r="B23" s="286"/>
      <c r="C23" s="287"/>
      <c r="D23" s="287"/>
      <c r="E23" s="287"/>
      <c r="F23" s="288"/>
      <c r="G23" s="289"/>
      <c r="H23" s="289"/>
      <c r="I23" s="289"/>
      <c r="J23" s="291"/>
      <c r="K23" s="119"/>
    </row>
    <row r="24" spans="8:8" ht="15.75">
      <c r="A24" s="266" t="s">
        <v>4</v>
      </c>
      <c r="B24" s="267"/>
      <c r="C24" s="268">
        <f>SUM(C6:C23)</f>
        <v>6.67626369E8</v>
      </c>
      <c r="D24" s="268"/>
      <c r="E24" s="270"/>
      <c r="F24" s="281"/>
      <c r="G24" s="281"/>
      <c r="H24" s="281"/>
      <c r="I24" s="281"/>
      <c r="J24" s="281"/>
    </row>
    <row r="25" spans="8:8">
      <c r="A25" s="295"/>
      <c r="B25" s="295"/>
      <c r="C25" s="295"/>
      <c r="D25" s="295"/>
      <c r="E25" s="295"/>
      <c r="F25" s="295"/>
      <c r="G25" s="295"/>
      <c r="H25" s="295"/>
      <c r="I25" s="295"/>
      <c r="J25" s="295"/>
      <c r="K25" s="295"/>
      <c r="L25" s="295"/>
      <c r="M25" s="295"/>
    </row>
    <row r="26" spans="8:8" s="164" ht="13.5" customFormat="1">
      <c r="A26" s="119" t="s">
        <v>522</v>
      </c>
      <c r="B26" s="189"/>
      <c r="C26" s="189"/>
      <c r="D26" s="189"/>
      <c r="E26" s="189"/>
      <c r="F26" s="189"/>
      <c r="G26" s="190"/>
      <c r="H26" s="190"/>
      <c r="I26" s="190"/>
    </row>
    <row r="27" spans="8:8" s="164" ht="13.5" customFormat="1">
      <c r="A27" s="191" t="s">
        <v>523</v>
      </c>
      <c r="B27" s="191"/>
      <c r="C27" s="191"/>
      <c r="D27" s="191"/>
      <c r="E27" s="191"/>
      <c r="F27" s="191"/>
      <c r="G27" s="191"/>
      <c r="H27" s="190"/>
      <c r="I27" s="190"/>
    </row>
    <row r="28" spans="8:8" s="164" ht="15.0" customFormat="1">
      <c r="A28" s="40" t="s">
        <v>504</v>
      </c>
      <c r="B28" s="200"/>
      <c r="C28" s="200"/>
      <c r="D28" s="200"/>
      <c r="E28" s="200"/>
      <c r="F28" s="200"/>
      <c r="G28" s="193"/>
      <c r="H28" s="190"/>
      <c r="I28" s="190"/>
    </row>
    <row r="29" spans="8:8" s="164" ht="13.5" customFormat="1">
      <c r="A29" s="200"/>
      <c r="B29" s="200"/>
      <c r="C29" s="200"/>
      <c r="D29" s="200"/>
      <c r="E29" s="200"/>
      <c r="F29" s="200"/>
      <c r="G29" s="200"/>
      <c r="H29" s="190"/>
      <c r="I29" s="190"/>
      <c r="L29" s="296"/>
    </row>
    <row r="30" spans="8:8" s="164" ht="15.0" customFormat="1">
      <c r="A30" s="42" t="s">
        <v>505</v>
      </c>
      <c r="B30" s="42"/>
      <c r="C30" s="42"/>
      <c r="D30" s="42"/>
      <c r="E30" s="42"/>
      <c r="F30" s="42"/>
      <c r="G30" s="42"/>
      <c r="H30" s="190"/>
      <c r="I30" s="190"/>
    </row>
    <row r="31" spans="8:8" s="164" ht="11.25" customFormat="1">
      <c r="A31" s="194"/>
      <c r="B31" s="194"/>
      <c r="C31" s="195"/>
      <c r="D31" s="195"/>
      <c r="E31" s="195"/>
      <c r="F31" s="195"/>
    </row>
    <row r="32" spans="8:8" s="164" ht="11.25" customFormat="1">
      <c r="K32" s="297"/>
    </row>
    <row r="33" spans="8:8" s="164" ht="12.0" customFormat="1"/>
    <row r="34" spans="8:8" s="164" ht="18.0" customFormat="1">
      <c r="A34" s="271" t="s">
        <v>506</v>
      </c>
      <c r="B34" s="272" t="s">
        <v>508</v>
      </c>
    </row>
    <row r="35" spans="8:8" s="164" ht="54.0" customFormat="1">
      <c r="A35" s="273" t="s">
        <v>5</v>
      </c>
      <c r="B35" s="274" t="s">
        <v>509</v>
      </c>
    </row>
    <row r="36" spans="8:8" s="164" ht="18.0" customFormat="1">
      <c r="A36" s="273" t="s">
        <v>12</v>
      </c>
      <c r="B36" s="275">
        <v>45093.0</v>
      </c>
    </row>
    <row r="37" spans="8:8" s="164" ht="21.0" customFormat="1">
      <c r="A37" s="276" t="s">
        <v>507</v>
      </c>
      <c r="B37" s="277"/>
    </row>
  </sheetData>
  <mergeCells count="3">
    <mergeCell ref="A1:J1"/>
    <mergeCell ref="A2:J2"/>
    <mergeCell ref="A27:G27"/>
  </mergeCells>
  <pageMargins left="0.7874015748031497" right="0.7874015748031497" top="0.5905511811023623" bottom="0.5905511811023623" header="0.3937007874015748" footer="0.3937007874015748"/>
  <pageSetup paperSize="9" scale="74" orientation="landscape"/>
</worksheet>
</file>

<file path=xl/worksheets/sheet18.xml><?xml version="1.0" encoding="utf-8"?>
<worksheet xmlns:r="http://schemas.openxmlformats.org/officeDocument/2006/relationships" xmlns="http://schemas.openxmlformats.org/spreadsheetml/2006/main">
  <sheetPr>
    <tabColor rgb="FFFFFF00"/>
    <pageSetUpPr fitToPage="1"/>
  </sheetPr>
  <dimension ref="A1:L24"/>
  <sheetViews>
    <sheetView workbookViewId="0" topLeftCell="A7" showGridLines="0">
      <selection activeCell="C11" sqref="C11"/>
    </sheetView>
  </sheetViews>
  <sheetFormatPr defaultRowHeight="13.5" defaultColWidth="10"/>
  <cols>
    <col min="1" max="1" customWidth="1" width="48.33203" style="190"/>
    <col min="2" max="2" customWidth="1" width="15.6640625" style="190"/>
    <col min="3" max="3" customWidth="1" width="24.664062" style="190"/>
    <col min="4" max="4" customWidth="1" bestFit="1" width="17.164062" style="190"/>
    <col min="5" max="5" customWidth="1" bestFit="1" width="13.0" style="190"/>
    <col min="6" max="6" customWidth="1" width="20.5" style="190"/>
    <col min="7" max="7" customWidth="1" width="15.6640625" style="190"/>
    <col min="8" max="8" customWidth="1" width="16.664062" style="190"/>
    <col min="9" max="9" customWidth="1" width="16.5" style="190"/>
    <col min="10" max="10" customWidth="1" width="17.164062" style="190"/>
    <col min="11" max="16384" customWidth="0" width="10.6640625" style="190"/>
  </cols>
  <sheetData>
    <row r="1" spans="8:8" ht="27.75">
      <c r="A1" s="52" t="s">
        <v>554</v>
      </c>
      <c r="B1" s="52"/>
      <c r="C1" s="52"/>
      <c r="D1" s="52"/>
      <c r="E1" s="52"/>
      <c r="F1" s="52"/>
      <c r="G1" s="52"/>
      <c r="H1" s="52"/>
      <c r="I1" s="52"/>
      <c r="J1" s="52"/>
    </row>
    <row r="2" spans="8:8" ht="27.75">
      <c r="A2" s="15" t="s">
        <v>512</v>
      </c>
      <c r="B2" s="15"/>
      <c r="C2" s="15"/>
      <c r="D2" s="15"/>
      <c r="E2" s="15"/>
      <c r="F2" s="15"/>
      <c r="G2" s="15"/>
      <c r="H2" s="15"/>
      <c r="I2" s="15"/>
      <c r="J2" s="15"/>
    </row>
    <row r="3" spans="8:8">
      <c r="A3" s="247"/>
    </row>
    <row r="4" spans="8:8" ht="14.25">
      <c r="A4" s="247"/>
    </row>
    <row r="5" spans="8:8" s="249" ht="36.0" customFormat="1" customHeight="1">
      <c r="A5" s="209" t="s">
        <v>513</v>
      </c>
      <c r="B5" s="168" t="s">
        <v>555</v>
      </c>
      <c r="C5" s="168" t="s">
        <v>556</v>
      </c>
      <c r="D5" s="168" t="s">
        <v>561</v>
      </c>
      <c r="E5" s="168" t="s">
        <v>143</v>
      </c>
      <c r="F5" s="168" t="s">
        <v>557</v>
      </c>
      <c r="G5" s="168" t="s">
        <v>558</v>
      </c>
      <c r="H5" s="168" t="s">
        <v>559</v>
      </c>
      <c r="I5" s="168" t="s">
        <v>560</v>
      </c>
      <c r="J5" s="210" t="s">
        <v>514</v>
      </c>
    </row>
    <row r="6" spans="8:8" ht="15.0">
      <c r="A6" s="251" t="s">
        <v>575</v>
      </c>
      <c r="B6" s="252"/>
      <c r="C6" s="253"/>
      <c r="D6" s="253"/>
      <c r="E6" s="253"/>
      <c r="F6" s="254"/>
      <c r="G6" s="255"/>
      <c r="H6" s="255"/>
      <c r="I6" s="255"/>
      <c r="J6" s="256"/>
    </row>
    <row r="7" spans="8:8" ht="15.0">
      <c r="A7" s="259"/>
      <c r="B7" s="252"/>
      <c r="C7" s="253"/>
      <c r="D7" s="253"/>
      <c r="E7" s="253"/>
      <c r="F7" s="254"/>
      <c r="G7" s="255"/>
      <c r="H7" s="255"/>
      <c r="I7" s="255"/>
      <c r="J7" s="256"/>
    </row>
    <row r="8" spans="8:8" ht="25.5" customHeight="1">
      <c r="A8" s="259" t="s">
        <v>849</v>
      </c>
      <c r="B8" s="278">
        <v>44518.0</v>
      </c>
      <c r="C8" s="253">
        <v>1.366204152E10</v>
      </c>
      <c r="D8" s="258"/>
      <c r="E8" s="253"/>
      <c r="F8" s="254" t="s">
        <v>440</v>
      </c>
      <c r="G8" s="255"/>
      <c r="H8" s="255" t="s">
        <v>80</v>
      </c>
      <c r="I8" s="252" t="s">
        <v>435</v>
      </c>
      <c r="J8" s="256"/>
    </row>
    <row r="9" spans="8:8" ht="15.0">
      <c r="A9" s="259"/>
      <c r="B9" s="278"/>
      <c r="C9" s="253"/>
      <c r="D9" s="253"/>
      <c r="E9" s="253"/>
      <c r="F9" s="254"/>
      <c r="G9" s="255"/>
      <c r="H9" s="255"/>
      <c r="I9" s="255"/>
      <c r="J9" s="256"/>
    </row>
    <row r="10" spans="8:8" ht="15.75">
      <c r="A10" s="285"/>
      <c r="B10" s="286"/>
      <c r="C10" s="287"/>
      <c r="D10" s="287"/>
      <c r="E10" s="287"/>
      <c r="F10" s="288"/>
      <c r="G10" s="289"/>
      <c r="H10" s="289"/>
      <c r="I10" s="289"/>
      <c r="J10" s="291"/>
      <c r="K10" s="119"/>
    </row>
    <row r="11" spans="8:8" ht="15.75">
      <c r="A11" s="266" t="s">
        <v>4</v>
      </c>
      <c r="B11" s="267"/>
      <c r="C11" s="268">
        <f>+C8</f>
        <v>1.366204152E10</v>
      </c>
      <c r="D11" s="269"/>
      <c r="E11" s="270"/>
      <c r="F11" s="281"/>
      <c r="G11" s="281"/>
      <c r="H11" s="281"/>
      <c r="I11" s="281"/>
      <c r="J11" s="281"/>
    </row>
    <row r="13" spans="8:8" s="164" ht="13.5" customFormat="1">
      <c r="A13" s="119" t="s">
        <v>522</v>
      </c>
      <c r="B13" s="189"/>
      <c r="C13" s="189"/>
      <c r="D13" s="189"/>
      <c r="E13" s="189"/>
      <c r="F13" s="189"/>
      <c r="G13" s="190"/>
      <c r="H13" s="190"/>
      <c r="I13" s="190"/>
    </row>
    <row r="14" spans="8:8" s="164" ht="13.5" customFormat="1">
      <c r="A14" s="191" t="s">
        <v>523</v>
      </c>
      <c r="B14" s="191"/>
      <c r="C14" s="191"/>
      <c r="D14" s="191"/>
      <c r="E14" s="191"/>
      <c r="F14" s="191"/>
      <c r="G14" s="191"/>
      <c r="H14" s="190"/>
      <c r="I14" s="190"/>
    </row>
    <row r="15" spans="8:8" s="164" ht="15.0" customFormat="1">
      <c r="A15" s="40" t="s">
        <v>504</v>
      </c>
      <c r="B15" s="200"/>
      <c r="C15" s="200"/>
      <c r="D15" s="200"/>
      <c r="E15" s="200"/>
      <c r="F15" s="200"/>
      <c r="G15" s="193"/>
      <c r="H15" s="190"/>
      <c r="I15" s="190"/>
    </row>
    <row r="16" spans="8:8" s="164" ht="13.5" customFormat="1">
      <c r="A16" s="200"/>
      <c r="B16" s="200"/>
      <c r="C16" s="200"/>
      <c r="D16" s="200"/>
      <c r="E16" s="200"/>
      <c r="F16" s="200"/>
      <c r="G16" s="200"/>
      <c r="H16" s="190"/>
      <c r="I16" s="190"/>
    </row>
    <row r="17" spans="8:8" s="164" ht="15.0" customFormat="1">
      <c r="A17" s="42" t="s">
        <v>505</v>
      </c>
      <c r="B17" s="42"/>
      <c r="C17" s="42"/>
      <c r="D17" s="42"/>
      <c r="E17" s="42"/>
      <c r="F17" s="42"/>
      <c r="G17" s="42"/>
      <c r="H17" s="190"/>
      <c r="I17" s="190"/>
    </row>
    <row r="18" spans="8:8" s="164" ht="11.25" customFormat="1">
      <c r="A18" s="194"/>
      <c r="B18" s="194"/>
      <c r="C18" s="195"/>
      <c r="D18" s="195"/>
      <c r="E18" s="195"/>
      <c r="F18" s="195"/>
    </row>
    <row r="19" spans="8:8" s="164" ht="11.25" customFormat="1"/>
    <row r="20" spans="8:8" s="164" ht="12.0" customFormat="1"/>
    <row r="21" spans="8:8" s="164" ht="18.0" customFormat="1">
      <c r="A21" s="271" t="s">
        <v>506</v>
      </c>
      <c r="B21" s="272" t="s">
        <v>508</v>
      </c>
    </row>
    <row r="22" spans="8:8" s="164" ht="54.0" customFormat="1">
      <c r="A22" s="273" t="s">
        <v>5</v>
      </c>
      <c r="B22" s="274" t="s">
        <v>509</v>
      </c>
    </row>
    <row r="23" spans="8:8" s="164" ht="18.0" customFormat="1">
      <c r="A23" s="273" t="s">
        <v>12</v>
      </c>
      <c r="B23" s="275">
        <v>45093.0</v>
      </c>
    </row>
    <row r="24" spans="8:8" s="164" ht="21.0" customFormat="1">
      <c r="A24" s="276" t="s">
        <v>507</v>
      </c>
      <c r="B24" s="277"/>
    </row>
  </sheetData>
  <mergeCells count="3">
    <mergeCell ref="A1:J1"/>
    <mergeCell ref="A2:J2"/>
    <mergeCell ref="A14:G14"/>
  </mergeCells>
  <pageMargins left="0.7874015748031497" right="0.7874015748031497" top="0.5905511811023623" bottom="0.5905511811023623" header="0.3937007874015748" footer="0.3937007874015748"/>
  <pageSetup paperSize="9" scale="71" orientation="landscape"/>
</worksheet>
</file>

<file path=xl/worksheets/sheet19.xml><?xml version="1.0" encoding="utf-8"?>
<worksheet xmlns:r="http://schemas.openxmlformats.org/officeDocument/2006/relationships" xmlns="http://schemas.openxmlformats.org/spreadsheetml/2006/main">
  <sheetPr>
    <tabColor rgb="FFFFFF00"/>
  </sheetPr>
  <dimension ref="A1:G38"/>
  <sheetViews>
    <sheetView workbookViewId="0" topLeftCell="A22" showGridLines="0">
      <selection activeCell="D32" sqref="D32"/>
    </sheetView>
  </sheetViews>
  <sheetFormatPr defaultRowHeight="18.0" defaultColWidth="4"/>
  <cols>
    <col min="1" max="1" customWidth="0" width="4.6640625" style="298"/>
    <col min="2" max="2" customWidth="1" width="64.83203" style="298"/>
    <col min="3" max="3" customWidth="1" width="96.5" style="298"/>
    <col min="4" max="4" customWidth="1" width="55.5" style="298"/>
    <col min="5" max="5" customWidth="1" width="51.164062" style="299"/>
    <col min="6" max="16384" customWidth="0" width="4.6640625" style="298"/>
  </cols>
  <sheetData>
    <row r="1" spans="8:8">
      <c r="E1" s="298"/>
    </row>
    <row r="2" spans="8:8">
      <c r="B2" s="300" t="s">
        <v>720</v>
      </c>
      <c r="E2" s="298"/>
    </row>
    <row r="3" spans="8:8">
      <c r="B3" s="301" t="s">
        <v>412</v>
      </c>
      <c r="E3" s="298"/>
    </row>
    <row r="4" spans="8:8">
      <c r="B4" s="302" t="s">
        <v>614</v>
      </c>
      <c r="C4" s="303"/>
      <c r="E4" s="298"/>
    </row>
    <row r="5" spans="8:8">
      <c r="B5" s="304" t="s">
        <v>615</v>
      </c>
      <c r="C5" s="305"/>
      <c r="E5" s="298"/>
    </row>
    <row r="6" spans="8:8" ht="18.75">
      <c r="D6" s="306" t="s">
        <v>578</v>
      </c>
      <c r="E6" s="306" t="s">
        <v>514</v>
      </c>
    </row>
    <row r="7" spans="8:8">
      <c r="B7" s="307" t="s">
        <v>766</v>
      </c>
      <c r="C7" s="308"/>
      <c r="D7" s="309" t="s">
        <v>741</v>
      </c>
      <c r="E7" s="310"/>
    </row>
    <row r="8" spans="8:8">
      <c r="B8" s="311" t="s">
        <v>721</v>
      </c>
      <c r="C8" s="312"/>
      <c r="D8" s="313" t="s">
        <v>742</v>
      </c>
      <c r="E8" s="314"/>
    </row>
    <row r="9" spans="8:8">
      <c r="A9" s="315"/>
      <c r="B9" s="316" t="s">
        <v>767</v>
      </c>
      <c r="C9" s="317"/>
      <c r="D9" s="313" t="s">
        <v>396</v>
      </c>
      <c r="E9" s="314"/>
    </row>
    <row r="10" spans="8:8">
      <c r="B10" s="311" t="s">
        <v>768</v>
      </c>
      <c r="C10" s="318"/>
      <c r="D10" s="319" t="s">
        <v>743</v>
      </c>
      <c r="E10" s="320"/>
    </row>
    <row r="11" spans="8:8">
      <c r="B11" s="321" t="s">
        <v>722</v>
      </c>
      <c r="C11" s="322"/>
      <c r="D11" s="322"/>
      <c r="E11" s="323"/>
    </row>
    <row r="12" spans="8:8">
      <c r="B12" s="324"/>
      <c r="C12" s="325" t="s">
        <v>723</v>
      </c>
      <c r="D12" s="326" t="s">
        <v>583</v>
      </c>
      <c r="E12" s="327" t="s">
        <v>759</v>
      </c>
      <c r="F12" s="328"/>
    </row>
    <row r="13" spans="8:8">
      <c r="B13" s="329"/>
      <c r="C13" s="325" t="s">
        <v>724</v>
      </c>
      <c r="D13" s="330" t="s">
        <v>760</v>
      </c>
      <c r="E13" s="331"/>
    </row>
    <row r="14" spans="8:8">
      <c r="B14" s="324"/>
      <c r="C14" s="312" t="s">
        <v>725</v>
      </c>
      <c r="D14" s="330" t="s">
        <v>15</v>
      </c>
      <c r="E14" s="314"/>
    </row>
    <row r="15" spans="8:8">
      <c r="B15" s="324"/>
      <c r="C15" s="332" t="s">
        <v>726</v>
      </c>
      <c r="D15" s="326" t="s">
        <v>583</v>
      </c>
      <c r="E15" s="314" t="s">
        <v>759</v>
      </c>
    </row>
    <row r="16" spans="8:8">
      <c r="B16" s="324"/>
      <c r="C16" s="317" t="s">
        <v>727</v>
      </c>
      <c r="D16" s="330" t="s">
        <v>15</v>
      </c>
      <c r="E16" s="314"/>
    </row>
    <row r="17" spans="8:8">
      <c r="B17" s="333"/>
      <c r="C17" s="334"/>
      <c r="D17" s="334"/>
      <c r="E17" s="335"/>
    </row>
    <row r="18" spans="8:8">
      <c r="B18" s="324"/>
      <c r="C18" s="325" t="s">
        <v>728</v>
      </c>
      <c r="D18" s="326" t="s">
        <v>583</v>
      </c>
      <c r="E18" s="314" t="s">
        <v>510</v>
      </c>
    </row>
    <row r="19" spans="8:8" ht="36.0">
      <c r="B19" s="336"/>
      <c r="C19" s="317" t="s">
        <v>729</v>
      </c>
      <c r="D19" s="330" t="s">
        <v>761</v>
      </c>
      <c r="E19" s="314"/>
    </row>
    <row r="20" spans="8:8">
      <c r="B20" s="324"/>
      <c r="C20" s="312" t="s">
        <v>730</v>
      </c>
      <c r="D20" s="330" t="s">
        <v>583</v>
      </c>
      <c r="E20" s="314" t="s">
        <v>762</v>
      </c>
    </row>
    <row r="21" spans="8:8">
      <c r="B21" s="324"/>
      <c r="C21" s="312" t="s">
        <v>731</v>
      </c>
      <c r="D21" s="337" t="s">
        <v>581</v>
      </c>
      <c r="E21" s="314"/>
    </row>
    <row r="22" spans="8:8" ht="36.0">
      <c r="B22" s="338"/>
      <c r="C22" s="312" t="s">
        <v>732</v>
      </c>
      <c r="D22" s="313" t="s">
        <v>763</v>
      </c>
      <c r="E22" s="314"/>
    </row>
    <row r="23" spans="8:8" ht="36.0">
      <c r="B23" s="339"/>
      <c r="C23" s="340" t="s">
        <v>733</v>
      </c>
      <c r="D23" s="313" t="s">
        <v>764</v>
      </c>
      <c r="E23" s="314"/>
    </row>
    <row r="24" spans="8:8">
      <c r="B24" s="311" t="s">
        <v>734</v>
      </c>
      <c r="C24" s="312" t="s">
        <v>521</v>
      </c>
      <c r="D24" s="341"/>
      <c r="E24" s="314"/>
    </row>
    <row r="25" spans="8:8">
      <c r="B25" s="324"/>
      <c r="C25" s="312" t="s">
        <v>5</v>
      </c>
      <c r="D25" s="341"/>
      <c r="E25" s="314"/>
    </row>
    <row r="26" spans="8:8">
      <c r="B26" s="324"/>
      <c r="C26" s="312" t="s">
        <v>735</v>
      </c>
      <c r="D26" s="341"/>
      <c r="E26" s="314"/>
    </row>
    <row r="27" spans="8:8" ht="18.75">
      <c r="B27" s="342"/>
      <c r="C27" s="343" t="s">
        <v>736</v>
      </c>
      <c r="D27" s="344"/>
      <c r="E27" s="345"/>
    </row>
    <row r="28" spans="8:8">
      <c r="B28" s="332"/>
      <c r="C28" s="332"/>
      <c r="D28" s="346"/>
      <c r="E28" s="347"/>
    </row>
    <row r="29" spans="8:8">
      <c r="B29" s="348" t="s">
        <v>737</v>
      </c>
      <c r="C29" s="300"/>
      <c r="D29" s="349"/>
      <c r="E29" s="298"/>
    </row>
    <row r="30" spans="8:8">
      <c r="B30" s="350" t="s">
        <v>738</v>
      </c>
      <c r="C30" s="350"/>
      <c r="D30" s="350"/>
    </row>
    <row r="31" spans="8:8" ht="18.75">
      <c r="B31" s="350"/>
      <c r="C31" s="350"/>
      <c r="D31" s="350"/>
    </row>
    <row r="32" spans="8:8">
      <c r="B32" s="351"/>
      <c r="C32" s="351" t="s">
        <v>12</v>
      </c>
      <c r="D32" s="352">
        <v>45093.0</v>
      </c>
      <c r="E32" s="298"/>
    </row>
    <row r="33" spans="8:8">
      <c r="B33" s="351"/>
      <c r="C33" s="351" t="s">
        <v>521</v>
      </c>
      <c r="D33" s="353" t="s">
        <v>749</v>
      </c>
      <c r="E33" s="298"/>
    </row>
    <row r="34" spans="8:8">
      <c r="C34" s="298" t="s">
        <v>5</v>
      </c>
      <c r="D34" s="353" t="s">
        <v>509</v>
      </c>
      <c r="E34" s="298"/>
    </row>
    <row r="35" spans="8:8" ht="18.75">
      <c r="C35" s="298" t="s">
        <v>739</v>
      </c>
      <c r="D35" s="354"/>
      <c r="E35" s="298"/>
    </row>
    <row r="36" spans="8:8" ht="18.75">
      <c r="E36" s="298"/>
    </row>
    <row r="37" spans="8:8">
      <c r="B37" s="355" t="s">
        <v>740</v>
      </c>
      <c r="C37" s="355"/>
      <c r="D37" s="356" t="s">
        <v>15</v>
      </c>
      <c r="E37" s="298"/>
    </row>
    <row r="38" spans="8:8" ht="18.75">
      <c r="D38" s="357" t="s">
        <v>15</v>
      </c>
    </row>
  </sheetData>
  <mergeCells count="5">
    <mergeCell ref="B4:C4"/>
    <mergeCell ref="B11:E11"/>
    <mergeCell ref="B17:E17"/>
    <mergeCell ref="B30:D31"/>
    <mergeCell ref="B37:C37"/>
  </mergeCells>
  <dataValidations count="10">
    <dataValidation allowBlank="1" type="any" operator="between" errorStyle="stop" sqref="D8"/>
    <dataValidation allowBlank="1" type="any" operator="between" errorStyle="stop" sqref="D19"/>
    <dataValidation type="list" errorStyle="stop" showInputMessage="1" promptTitle="Choose among the following" prompt=" Yes No " showErrorMessage="1" errorTitle="Unvalid entry" error=" Please choose among the following:  Yes No " sqref="D15">
      <formula1>Chooseoption</formula1>
    </dataValidation>
    <dataValidation allowBlank="1" type="any" operator="between" errorStyle="stop" sqref="D14"/>
    <dataValidation allowBlank="1" type="any" operator="between" errorStyle="stop" sqref="D21"/>
    <dataValidation allowBlank="1" type="any" operator="between" errorStyle="stop" sqref="D10"/>
    <dataValidation type="list" errorStyle="stop" showInputMessage="1" promptTitle="Choose among the following" prompt=" Yes No " showErrorMessage="1" errorTitle="Unvalid entry" error=" Please choose among the following:  Yes No " sqref="D18">
      <formula1>Chooseoption</formula1>
    </dataValidation>
    <dataValidation type="list" errorStyle="stop" showInputMessage="1" promptTitle="Choose among the following" prompt=" Yes No " showErrorMessage="1" errorTitle="Unvalid entry" error=" Please choose among the following:  Yes No " sqref="D12">
      <formula1>Chooseoption</formula1>
    </dataValidation>
    <dataValidation allowBlank="1" type="any" operator="between" errorStyle="stop" sqref="D16"/>
    <dataValidation allowBlank="1" type="list" errorStyle="stop" showInputMessage="1" prompt="Choose among the following  NP LP S" showErrorMessage="1" error="Choose among the following  NP LP S" sqref="D20">
      <formula1>Type2</formula1>
    </dataValidation>
  </dataValidations>
  <pageMargins left="0.7086614173228347" right="0.7086614173228347" top="0.7480314960629921" bottom="0.7480314960629921" header="0.31496062992125984" footer="0.31496062992125984"/>
  <pageSetup paperSize="9" scale="59" orientation="landscape"/>
  <legacyDrawing r:id="rId1"/>
</worksheet>
</file>

<file path=xl/worksheets/sheet2.xml><?xml version="1.0" encoding="utf-8"?>
<worksheet xmlns:r="http://schemas.openxmlformats.org/officeDocument/2006/relationships" xmlns="http://schemas.openxmlformats.org/spreadsheetml/2006/main">
  <dimension ref="A1:H43"/>
  <sheetViews>
    <sheetView workbookViewId="0" topLeftCell="A7">
      <selection activeCell="C24" sqref="C24"/>
    </sheetView>
  </sheetViews>
  <sheetFormatPr defaultRowHeight="15.0" defaultColWidth="12"/>
  <cols>
    <col min="1" max="1" customWidth="1" width="35.33203" style="12"/>
    <col min="2" max="2" customWidth="1" bestFit="1" width="50.164062" style="12"/>
    <col min="3" max="3" customWidth="1" width="91.16406" style="12"/>
    <col min="4" max="16384" customWidth="0" width="12.0" style="12"/>
  </cols>
  <sheetData>
    <row r="1" spans="8:8" ht="27.75">
      <c r="A1" s="13" t="s">
        <v>485</v>
      </c>
      <c r="B1" s="13"/>
      <c r="C1" s="13"/>
    </row>
    <row r="2" spans="8:8" s="14" ht="27.75" customFormat="1">
      <c r="A2" s="15" t="s">
        <v>486</v>
      </c>
      <c r="B2" s="15"/>
      <c r="C2" s="15"/>
    </row>
    <row r="3" spans="8:8" ht="15.75"/>
    <row r="4" spans="8:8" ht="20.25">
      <c r="A4" s="16" t="s">
        <v>487</v>
      </c>
      <c r="B4" s="17" t="s">
        <v>488</v>
      </c>
      <c r="C4" s="18" t="s">
        <v>391</v>
      </c>
    </row>
    <row r="5" spans="8:8" ht="20.25">
      <c r="A5" s="19"/>
      <c r="B5" s="20" t="s">
        <v>489</v>
      </c>
      <c r="C5" s="21" t="s">
        <v>511</v>
      </c>
    </row>
    <row r="6" spans="8:8" ht="20.25">
      <c r="A6" s="19"/>
      <c r="B6" s="20" t="s">
        <v>490</v>
      </c>
      <c r="C6" s="21" t="s">
        <v>392</v>
      </c>
    </row>
    <row r="7" spans="8:8" ht="20.25">
      <c r="A7" s="19"/>
      <c r="B7" s="20" t="s">
        <v>491</v>
      </c>
      <c r="C7" s="22">
        <v>2.37691147788E11</v>
      </c>
    </row>
    <row r="8" spans="8:8" ht="20.25">
      <c r="A8" s="23"/>
      <c r="B8" s="24"/>
      <c r="C8" s="25"/>
    </row>
    <row r="9" spans="8:8" ht="20.25">
      <c r="A9" s="26" t="s">
        <v>492</v>
      </c>
      <c r="B9" s="27"/>
      <c r="C9" s="21" t="s">
        <v>393</v>
      </c>
    </row>
    <row r="10" spans="8:8">
      <c r="A10" s="23"/>
      <c r="B10" s="24"/>
      <c r="C10" s="28"/>
    </row>
    <row r="11" spans="8:8" ht="20.25">
      <c r="A11" s="29" t="s">
        <v>493</v>
      </c>
      <c r="B11" s="30"/>
      <c r="C11" s="21" t="s">
        <v>394</v>
      </c>
    </row>
    <row r="12" spans="8:8">
      <c r="A12" s="23"/>
      <c r="B12" s="24"/>
      <c r="C12" s="28"/>
    </row>
    <row r="13" spans="8:8" ht="20.25">
      <c r="A13" s="29" t="s">
        <v>494</v>
      </c>
      <c r="B13" s="30"/>
      <c r="C13" s="21" t="s">
        <v>395</v>
      </c>
    </row>
    <row r="14" spans="8:8" ht="20.25">
      <c r="A14" s="23"/>
      <c r="B14" s="24"/>
      <c r="C14" s="21"/>
    </row>
    <row r="15" spans="8:8" ht="20.25">
      <c r="A15" s="29" t="s">
        <v>495</v>
      </c>
      <c r="B15" s="30"/>
      <c r="C15" s="21" t="s">
        <v>396</v>
      </c>
    </row>
    <row r="16" spans="8:8" ht="20.25">
      <c r="A16" s="23"/>
      <c r="B16" s="24"/>
      <c r="C16" s="25"/>
    </row>
    <row r="17" spans="8:8" ht="20.25">
      <c r="A17" s="29" t="s">
        <v>496</v>
      </c>
      <c r="B17" s="30"/>
      <c r="C17" s="21" t="s">
        <v>397</v>
      </c>
    </row>
    <row r="18" spans="8:8">
      <c r="A18" s="23"/>
      <c r="B18" s="24"/>
      <c r="C18" s="31"/>
    </row>
    <row r="19" spans="8:8">
      <c r="A19" s="29" t="s">
        <v>497</v>
      </c>
      <c r="B19" s="30"/>
      <c r="C19" s="32"/>
    </row>
    <row r="20" spans="8:8">
      <c r="A20" s="23"/>
      <c r="B20" s="24"/>
      <c r="C20" s="31"/>
    </row>
    <row r="21" spans="8:8" ht="20.25">
      <c r="A21" s="29" t="s">
        <v>498</v>
      </c>
      <c r="B21" s="30"/>
      <c r="C21" s="21" t="s">
        <v>1422</v>
      </c>
    </row>
    <row r="22" spans="8:8" ht="20.25">
      <c r="A22" s="29" t="s">
        <v>499</v>
      </c>
      <c r="B22" s="30"/>
      <c r="C22" s="21" t="s">
        <v>403</v>
      </c>
    </row>
    <row r="23" spans="8:8">
      <c r="A23" s="23"/>
      <c r="B23" s="24"/>
      <c r="C23" s="31"/>
    </row>
    <row r="24" spans="8:8" ht="24.75" customHeight="1">
      <c r="A24" s="29" t="s">
        <v>500</v>
      </c>
      <c r="B24" s="30"/>
      <c r="C24" s="21" t="s">
        <v>769</v>
      </c>
    </row>
    <row r="25" spans="8:8" ht="20.25">
      <c r="A25" s="29"/>
      <c r="B25" s="30"/>
      <c r="C25" s="21" t="s">
        <v>1416</v>
      </c>
    </row>
    <row r="26" spans="8:8" ht="20.25">
      <c r="A26" s="29"/>
      <c r="B26" s="30"/>
      <c r="C26" s="21" t="s">
        <v>1417</v>
      </c>
    </row>
    <row r="27" spans="8:8" ht="20.25">
      <c r="A27" s="29"/>
      <c r="B27" s="30"/>
      <c r="C27" s="21" t="s">
        <v>1418</v>
      </c>
    </row>
    <row r="28" spans="8:8" ht="20.25">
      <c r="A28" s="29"/>
      <c r="B28" s="30"/>
      <c r="C28" s="21" t="s">
        <v>1419</v>
      </c>
    </row>
    <row r="29" spans="8:8" ht="20.25">
      <c r="A29" s="29"/>
      <c r="B29" s="30"/>
      <c r="C29" s="21" t="s">
        <v>1420</v>
      </c>
    </row>
    <row r="30" spans="8:8" ht="20.25">
      <c r="A30" s="29"/>
      <c r="B30" s="30"/>
      <c r="C30" s="21" t="s">
        <v>1421</v>
      </c>
    </row>
    <row r="31" spans="8:8">
      <c r="A31" s="29"/>
      <c r="B31" s="30"/>
      <c r="C31" s="33" t="s">
        <v>501</v>
      </c>
    </row>
    <row r="32" spans="8:8">
      <c r="A32" s="23"/>
      <c r="B32" s="24"/>
      <c r="C32" s="31"/>
    </row>
    <row r="33" spans="8:8" ht="21.0">
      <c r="A33" s="29" t="s">
        <v>502</v>
      </c>
      <c r="B33" s="30"/>
      <c r="C33" s="21" t="s">
        <v>398</v>
      </c>
    </row>
    <row r="34" spans="8:8" ht="21.0">
      <c r="A34" s="34" t="s">
        <v>770</v>
      </c>
      <c r="B34" s="35"/>
      <c r="C34" s="36"/>
      <c r="D34" s="37" t="s">
        <v>510</v>
      </c>
    </row>
    <row r="35" spans="8:8">
      <c r="A35" s="38"/>
      <c r="C35" s="24"/>
      <c r="D35" s="39" t="s">
        <v>503</v>
      </c>
      <c r="E35" s="39"/>
      <c r="F35" s="39"/>
      <c r="G35" s="39"/>
    </row>
    <row r="36" spans="8:8">
      <c r="A36" s="40" t="s">
        <v>504</v>
      </c>
      <c r="B36" s="40"/>
      <c r="C36" s="24"/>
      <c r="D36" s="41"/>
      <c r="E36" s="41"/>
      <c r="F36" s="41"/>
      <c r="G36" s="41"/>
    </row>
    <row r="37" spans="8:8">
      <c r="A37" s="40"/>
      <c r="B37" s="40"/>
      <c r="C37" s="40"/>
      <c r="D37" s="14"/>
    </row>
    <row r="38" spans="8:8">
      <c r="A38" s="42" t="s">
        <v>505</v>
      </c>
      <c r="B38" s="42"/>
      <c r="C38" s="42"/>
      <c r="D38" s="42"/>
    </row>
    <row r="39" spans="8:8" ht="15.75">
      <c r="A39" s="42"/>
      <c r="B39" s="42"/>
      <c r="C39" s="42"/>
      <c r="D39" s="14"/>
    </row>
    <row r="40" spans="8:8" ht="30.0">
      <c r="A40" s="43" t="s">
        <v>506</v>
      </c>
      <c r="B40" s="44" t="s">
        <v>508</v>
      </c>
    </row>
    <row r="41" spans="8:8" ht="20.25">
      <c r="A41" s="45" t="s">
        <v>5</v>
      </c>
      <c r="B41" s="46" t="s">
        <v>509</v>
      </c>
    </row>
    <row r="42" spans="8:8" ht="20.25">
      <c r="A42" s="45" t="s">
        <v>12</v>
      </c>
      <c r="B42" s="47">
        <v>45093.0</v>
      </c>
      <c r="D42" s="14"/>
    </row>
    <row r="43" spans="8:8" ht="21.0">
      <c r="A43" s="48" t="s">
        <v>507</v>
      </c>
      <c r="B43" s="49"/>
    </row>
  </sheetData>
  <mergeCells count="16">
    <mergeCell ref="A1:C1"/>
    <mergeCell ref="A2:C2"/>
    <mergeCell ref="A9:B9"/>
    <mergeCell ref="A33:B33"/>
    <mergeCell ref="A34:B34"/>
    <mergeCell ref="A21:B21"/>
    <mergeCell ref="A22:B22"/>
    <mergeCell ref="A24:B31"/>
    <mergeCell ref="A4:A7"/>
    <mergeCell ref="A15:B15"/>
    <mergeCell ref="A17:B17"/>
    <mergeCell ref="A19:B19"/>
    <mergeCell ref="A11:B11"/>
    <mergeCell ref="A13:B13"/>
    <mergeCell ref="D36:G36"/>
    <mergeCell ref="D35:G35"/>
  </mergeCells>
  <dataValidations count="2">
    <dataValidation allowBlank="1" type="list" errorStyle="stop" showInputMessage="1" showErrorMessage="1" sqref="C19">
      <formula1>$A$52:$A$53</formula1>
    </dataValidation>
    <dataValidation allowBlank="1" type="list" errorStyle="stop" showInputMessage="1" showErrorMessage="1" sqref="C34">
      <formula1>$A$52:$A$53</formula1>
    </dataValidation>
  </dataValidations>
  <pageMargins left="0.7086614173228347" right="0.7086614173228347" top="0.7480314960629921" bottom="0.7480314960629921" header="0.31496062992125984" footer="0.31496062992125984"/>
  <pageSetup paperSize="9" scale="59" orientation="landscape"/>
</worksheet>
</file>

<file path=xl/worksheets/sheet20.xml><?xml version="1.0" encoding="utf-8"?>
<worksheet xmlns:r="http://schemas.openxmlformats.org/officeDocument/2006/relationships" xmlns="http://schemas.openxmlformats.org/spreadsheetml/2006/main">
  <sheetPr>
    <tabColor rgb="FFFFFF00"/>
  </sheetPr>
  <dimension ref="A1:Q57"/>
  <sheetViews>
    <sheetView tabSelected="1" workbookViewId="0" topLeftCell="A16" showGridLines="0">
      <selection activeCell="C50" sqref="C50"/>
    </sheetView>
  </sheetViews>
  <sheetFormatPr defaultRowHeight="24.0" customHeight="1" defaultColWidth="4"/>
  <cols>
    <col min="1" max="1" customWidth="0" width="4.6640625" style="358"/>
    <col min="2" max="2" customWidth="1" width="45.83203" style="358"/>
    <col min="3" max="3" customWidth="1" width="39.83203" style="358"/>
    <col min="4" max="4" customWidth="1" width="24.832031" style="358"/>
    <col min="5" max="5" customWidth="1" width="27.832031" style="358"/>
    <col min="6" max="6" customWidth="1" width="11.5" style="358"/>
    <col min="7" max="7" customWidth="1" width="27.832031" style="358"/>
    <col min="8" max="8" customWidth="1" width="17.164062" style="359"/>
    <col min="9" max="9" customWidth="1" width="38.83203" style="358"/>
    <col min="10" max="10" customWidth="1" width="25.832031" style="358"/>
    <col min="11" max="11" customWidth="1" width="28.164062" style="358"/>
    <col min="12" max="12" customWidth="1" width="11.332031" style="358"/>
    <col min="13" max="16384" customWidth="0" width="4.6640625" style="358"/>
  </cols>
  <sheetData>
    <row r="1" spans="8:8" ht="15.95" customHeight="1">
      <c r="B1" s="360"/>
      <c r="C1" s="361"/>
      <c r="D1" s="361"/>
      <c r="E1" s="361"/>
      <c r="F1" s="361"/>
      <c r="G1" s="361"/>
      <c r="H1" s="362"/>
      <c r="I1" s="361"/>
      <c r="J1" s="361"/>
      <c r="K1" s="361"/>
      <c r="L1" s="363"/>
    </row>
    <row r="2" spans="8:8" ht="24.95" customHeight="1">
      <c r="B2" s="364" t="s">
        <v>576</v>
      </c>
      <c r="C2" s="365"/>
      <c r="D2" s="365"/>
      <c r="E2" s="366"/>
      <c r="F2" s="367"/>
      <c r="G2" s="366"/>
      <c r="H2" s="368"/>
      <c r="I2" s="366"/>
      <c r="J2" s="366"/>
      <c r="K2" s="366"/>
      <c r="L2" s="369"/>
    </row>
    <row r="3" spans="8:8" ht="13.35" customHeight="1">
      <c r="B3" s="364"/>
      <c r="C3" s="365"/>
      <c r="D3" s="365"/>
      <c r="E3" s="366"/>
      <c r="F3" s="367"/>
      <c r="G3" s="366"/>
      <c r="H3" s="368"/>
      <c r="I3" s="366"/>
      <c r="J3" s="366"/>
      <c r="K3" s="366"/>
      <c r="L3" s="369"/>
    </row>
    <row r="4" spans="8:8" ht="30.0" customHeight="1">
      <c r="B4" s="370" t="s">
        <v>577</v>
      </c>
      <c r="C4" s="371"/>
      <c r="D4" s="371"/>
      <c r="E4" s="371"/>
      <c r="F4" s="371"/>
      <c r="G4" s="371"/>
      <c r="H4" s="371"/>
      <c r="I4" s="371"/>
      <c r="J4" s="371"/>
      <c r="K4" s="371"/>
      <c r="L4" s="372"/>
    </row>
    <row r="5" spans="8:8" ht="135.0" customHeight="1">
      <c r="B5" s="373" t="s">
        <v>616</v>
      </c>
      <c r="C5" s="374"/>
      <c r="D5" s="374"/>
      <c r="E5" s="374"/>
      <c r="F5" s="374"/>
      <c r="G5" s="374"/>
      <c r="H5" s="374"/>
      <c r="I5" s="374"/>
      <c r="J5" s="374"/>
      <c r="K5" s="374"/>
      <c r="L5" s="375"/>
    </row>
    <row r="6" spans="8:8" ht="22.35" customHeight="1">
      <c r="B6" s="376" t="s">
        <v>822</v>
      </c>
      <c r="C6" s="377"/>
      <c r="D6" s="377"/>
      <c r="E6" s="377"/>
      <c r="F6" s="377"/>
      <c r="G6" s="377"/>
      <c r="H6" s="377"/>
      <c r="I6" s="377"/>
      <c r="J6" s="377"/>
      <c r="K6" s="377"/>
      <c r="L6" s="378"/>
    </row>
    <row r="7" spans="8:8" ht="15.0" customHeight="1">
      <c r="B7" s="379"/>
      <c r="C7" s="380"/>
      <c r="D7" s="367" t="s">
        <v>578</v>
      </c>
      <c r="E7" s="367"/>
      <c r="F7" s="367"/>
      <c r="G7" s="367"/>
      <c r="H7" s="367" t="s">
        <v>578</v>
      </c>
      <c r="I7" s="367"/>
      <c r="J7" s="367" t="s">
        <v>578</v>
      </c>
      <c r="K7" s="367"/>
      <c r="L7" s="381" t="s">
        <v>578</v>
      </c>
    </row>
    <row r="8" spans="8:8" ht="16.5" customHeight="1">
      <c r="B8" s="382" t="s">
        <v>579</v>
      </c>
      <c r="C8" s="383"/>
      <c r="D8" s="383"/>
      <c r="E8" s="383"/>
      <c r="F8" s="383"/>
      <c r="G8" s="383"/>
      <c r="H8" s="384"/>
      <c r="I8" s="383"/>
      <c r="J8" s="383"/>
      <c r="K8" s="383"/>
      <c r="L8" s="385"/>
    </row>
    <row r="9" spans="8:8" ht="16.5" customHeight="1">
      <c r="B9" s="386" t="s">
        <v>580</v>
      </c>
      <c r="C9" s="387"/>
      <c r="D9" s="388" t="s">
        <v>581</v>
      </c>
      <c r="E9" s="389"/>
      <c r="F9" s="390"/>
      <c r="G9" s="391"/>
      <c r="H9" s="391"/>
      <c r="I9" s="391"/>
      <c r="J9" s="391"/>
      <c r="K9" s="392"/>
      <c r="L9" s="393"/>
    </row>
    <row r="10" spans="8:8" ht="16.5" customHeight="1">
      <c r="B10" s="394"/>
      <c r="C10" s="395" t="s">
        <v>582</v>
      </c>
      <c r="D10" s="396" t="s">
        <v>583</v>
      </c>
      <c r="E10" s="397"/>
      <c r="F10" s="398"/>
      <c r="G10" s="391"/>
      <c r="H10" s="391"/>
      <c r="I10" s="391"/>
      <c r="J10" s="391"/>
      <c r="K10" s="392"/>
      <c r="L10" s="393"/>
    </row>
    <row r="11" spans="8:8" ht="16.5" customHeight="1">
      <c r="B11" s="394"/>
      <c r="C11" s="399" t="s">
        <v>584</v>
      </c>
      <c r="D11" s="400" t="s">
        <v>581</v>
      </c>
      <c r="E11" s="401"/>
      <c r="F11" s="402"/>
      <c r="G11" s="391"/>
      <c r="H11" s="391"/>
      <c r="I11" s="391"/>
      <c r="J11" s="391"/>
      <c r="K11" s="392"/>
      <c r="L11" s="393"/>
    </row>
    <row r="12" spans="8:8" ht="16.5" customHeight="1">
      <c r="B12" s="394"/>
      <c r="C12" s="399" t="s">
        <v>585</v>
      </c>
      <c r="D12" s="403" t="s">
        <v>586</v>
      </c>
      <c r="E12" s="404"/>
      <c r="F12" s="405"/>
      <c r="G12" s="391"/>
      <c r="H12" s="391"/>
      <c r="I12" s="391"/>
      <c r="J12" s="391"/>
      <c r="K12" s="392"/>
      <c r="L12" s="393"/>
    </row>
    <row r="13" spans="8:8" ht="16.5" customHeight="1">
      <c r="B13" s="394"/>
      <c r="C13" s="399" t="s">
        <v>587</v>
      </c>
      <c r="D13" s="403" t="s">
        <v>586</v>
      </c>
      <c r="E13" s="404"/>
      <c r="F13" s="405"/>
      <c r="G13" s="391"/>
      <c r="H13" s="391"/>
      <c r="I13" s="391"/>
      <c r="J13" s="391"/>
      <c r="K13" s="392"/>
      <c r="L13" s="393"/>
    </row>
    <row r="14" spans="8:8" ht="16.5" customHeight="1">
      <c r="B14" s="406" t="s">
        <v>588</v>
      </c>
      <c r="C14" s="407"/>
      <c r="D14" s="400" t="s">
        <v>586</v>
      </c>
      <c r="E14" s="401"/>
      <c r="F14" s="402"/>
      <c r="G14" s="391"/>
      <c r="H14" s="391"/>
      <c r="I14" s="391"/>
      <c r="J14" s="391"/>
      <c r="K14" s="392"/>
      <c r="L14" s="393"/>
    </row>
    <row r="15" spans="8:8" ht="16.5" customHeight="1">
      <c r="B15" s="408" t="s">
        <v>589</v>
      </c>
      <c r="C15" s="409"/>
      <c r="D15" s="410" t="s">
        <v>590</v>
      </c>
      <c r="E15" s="411"/>
      <c r="F15" s="412"/>
      <c r="G15" s="392"/>
      <c r="H15" s="413"/>
      <c r="I15" s="414"/>
      <c r="J15" s="392"/>
      <c r="K15" s="392"/>
      <c r="L15" s="393"/>
    </row>
    <row r="16" spans="8:8" ht="15.95" customHeight="1">
      <c r="B16" s="415" t="s">
        <v>591</v>
      </c>
      <c r="C16" s="416"/>
      <c r="D16" s="388" t="s">
        <v>581</v>
      </c>
      <c r="E16" s="389"/>
      <c r="F16" s="390"/>
      <c r="G16" s="392"/>
      <c r="H16" s="413"/>
      <c r="I16" s="414"/>
      <c r="J16" s="392"/>
      <c r="K16" s="392"/>
      <c r="L16" s="393"/>
    </row>
    <row r="17" spans="8:8" ht="15.95" customHeight="1">
      <c r="B17" s="415" t="s">
        <v>592</v>
      </c>
      <c r="C17" s="416"/>
      <c r="D17" s="388" t="s">
        <v>581</v>
      </c>
      <c r="E17" s="389"/>
      <c r="F17" s="390"/>
      <c r="G17" s="392"/>
      <c r="H17" s="413"/>
      <c r="I17" s="414"/>
      <c r="J17" s="392"/>
      <c r="K17" s="392"/>
      <c r="L17" s="393"/>
    </row>
    <row r="18" spans="8:8" ht="15.95" customHeight="1">
      <c r="B18" s="386" t="s">
        <v>593</v>
      </c>
      <c r="C18" s="417"/>
      <c r="D18" s="400" t="s">
        <v>581</v>
      </c>
      <c r="E18" s="401"/>
      <c r="F18" s="402"/>
      <c r="G18" s="392"/>
      <c r="H18" s="413"/>
      <c r="I18" s="392"/>
      <c r="J18" s="392"/>
      <c r="K18" s="392"/>
      <c r="L18" s="393"/>
    </row>
    <row r="19" spans="8:8" ht="15.95" customHeight="1">
      <c r="B19" s="386" t="s">
        <v>594</v>
      </c>
      <c r="C19" s="417"/>
      <c r="D19" s="400" t="s">
        <v>581</v>
      </c>
      <c r="E19" s="401"/>
      <c r="F19" s="402"/>
      <c r="G19" s="392"/>
      <c r="H19" s="413"/>
      <c r="I19" s="392"/>
      <c r="J19" s="392"/>
      <c r="K19" s="392"/>
      <c r="L19" s="393"/>
    </row>
    <row r="20" spans="8:8" ht="15.95" customHeight="1">
      <c r="B20" s="415" t="s">
        <v>595</v>
      </c>
      <c r="C20" s="417"/>
      <c r="D20" s="400" t="s">
        <v>581</v>
      </c>
      <c r="E20" s="401"/>
      <c r="F20" s="402"/>
      <c r="G20" s="392"/>
      <c r="H20" s="413"/>
      <c r="I20" s="392"/>
      <c r="J20" s="392"/>
      <c r="K20" s="392"/>
      <c r="L20" s="393"/>
    </row>
    <row r="21" spans="8:8" ht="15.95" customHeight="1">
      <c r="B21" s="418" t="s">
        <v>596</v>
      </c>
      <c r="C21" s="419"/>
      <c r="D21" s="419"/>
      <c r="E21" s="419"/>
      <c r="F21" s="419"/>
      <c r="G21" s="419"/>
      <c r="H21" s="419"/>
      <c r="I21" s="419"/>
      <c r="J21" s="419"/>
      <c r="K21" s="419"/>
      <c r="L21" s="420"/>
    </row>
    <row r="22" spans="8:8" ht="15.95" customHeight="1">
      <c r="B22" s="421" t="s">
        <v>597</v>
      </c>
      <c r="C22" s="422"/>
      <c r="D22" s="423" t="s">
        <v>583</v>
      </c>
      <c r="E22" s="424" t="s">
        <v>598</v>
      </c>
      <c r="F22" s="425" t="s">
        <v>590</v>
      </c>
      <c r="G22" s="426" t="s">
        <v>599</v>
      </c>
      <c r="H22" s="427" t="s">
        <v>590</v>
      </c>
      <c r="I22" s="428"/>
      <c r="J22" s="429"/>
      <c r="K22" s="429"/>
      <c r="L22" s="430"/>
    </row>
    <row r="23" spans="8:8" ht="15.95" customHeight="1">
      <c r="B23" s="421" t="s">
        <v>600</v>
      </c>
      <c r="C23" s="431"/>
      <c r="D23" s="423" t="s">
        <v>583</v>
      </c>
      <c r="E23" s="424" t="s">
        <v>601</v>
      </c>
      <c r="F23" s="432" t="s">
        <v>590</v>
      </c>
      <c r="G23" s="426" t="s">
        <v>602</v>
      </c>
      <c r="H23" s="433" t="s">
        <v>590</v>
      </c>
      <c r="I23" s="428"/>
      <c r="J23" s="429"/>
      <c r="K23" s="429"/>
      <c r="L23" s="430"/>
    </row>
    <row r="24" spans="8:8" ht="15.95" customHeight="1">
      <c r="B24" s="434"/>
      <c r="C24" s="435"/>
      <c r="D24" s="435"/>
      <c r="E24" s="435"/>
      <c r="F24" s="435"/>
      <c r="G24" s="435"/>
      <c r="H24" s="435"/>
      <c r="I24" s="435"/>
      <c r="J24" s="435"/>
      <c r="K24" s="435"/>
      <c r="L24" s="436"/>
    </row>
    <row r="25" spans="8:8" ht="15.95" customHeight="1">
      <c r="B25" s="437" t="s">
        <v>603</v>
      </c>
      <c r="C25" s="438"/>
      <c r="D25" s="439" t="s">
        <v>583</v>
      </c>
      <c r="E25" s="440" t="s">
        <v>604</v>
      </c>
      <c r="F25" s="441" t="s">
        <v>590</v>
      </c>
      <c r="G25" s="442" t="s">
        <v>605</v>
      </c>
      <c r="H25" s="441" t="s">
        <v>590</v>
      </c>
      <c r="I25" s="443" t="s">
        <v>606</v>
      </c>
      <c r="J25" s="444" t="s">
        <v>581</v>
      </c>
      <c r="K25" s="445" t="s">
        <v>607</v>
      </c>
      <c r="L25" s="446" t="s">
        <v>590</v>
      </c>
    </row>
    <row r="26" spans="8:8" ht="37.35" customHeight="1">
      <c r="B26" s="447"/>
      <c r="C26" s="448"/>
      <c r="D26" s="449"/>
      <c r="E26" s="450"/>
      <c r="F26" s="451"/>
      <c r="G26" s="452"/>
      <c r="H26" s="451"/>
      <c r="I26" s="453" t="s">
        <v>617</v>
      </c>
      <c r="J26" s="454" t="s">
        <v>581</v>
      </c>
      <c r="K26" s="455" t="s">
        <v>618</v>
      </c>
      <c r="L26" s="456" t="s">
        <v>590</v>
      </c>
    </row>
    <row r="27" spans="8:8" ht="15.95" customHeight="1">
      <c r="B27" s="457" t="s">
        <v>608</v>
      </c>
      <c r="C27" s="458"/>
      <c r="D27" s="439" t="s">
        <v>583</v>
      </c>
      <c r="E27" s="459" t="s">
        <v>609</v>
      </c>
      <c r="F27" s="441" t="s">
        <v>590</v>
      </c>
      <c r="G27" s="442" t="s">
        <v>610</v>
      </c>
      <c r="H27" s="460" t="s">
        <v>590</v>
      </c>
      <c r="I27" s="443" t="s">
        <v>606</v>
      </c>
      <c r="J27" s="444" t="s">
        <v>581</v>
      </c>
      <c r="K27" s="445" t="s">
        <v>607</v>
      </c>
      <c r="L27" s="446" t="s">
        <v>590</v>
      </c>
    </row>
    <row r="28" spans="8:8" ht="28.7" customHeight="1">
      <c r="B28" s="447"/>
      <c r="C28" s="461"/>
      <c r="D28" s="449"/>
      <c r="E28" s="462"/>
      <c r="F28" s="463"/>
      <c r="G28" s="464"/>
      <c r="H28" s="460"/>
      <c r="I28" s="453" t="s">
        <v>617</v>
      </c>
      <c r="J28" s="465" t="s">
        <v>581</v>
      </c>
      <c r="K28" s="455" t="s">
        <v>618</v>
      </c>
      <c r="L28" s="446" t="s">
        <v>590</v>
      </c>
    </row>
    <row r="29" spans="8:8" ht="15.95" customHeight="1">
      <c r="B29" s="466"/>
      <c r="C29" s="467"/>
      <c r="D29" s="468"/>
      <c r="E29" s="468"/>
      <c r="F29" s="468"/>
      <c r="G29" s="468"/>
      <c r="H29" s="468"/>
      <c r="I29" s="468"/>
      <c r="J29" s="468"/>
      <c r="K29" s="468"/>
      <c r="L29" s="469"/>
    </row>
    <row r="30" spans="8:8" ht="31.35" customHeight="1">
      <c r="B30" s="470" t="s">
        <v>611</v>
      </c>
      <c r="C30" s="471"/>
      <c r="D30" s="472" t="s">
        <v>583</v>
      </c>
      <c r="E30" s="473" t="s">
        <v>612</v>
      </c>
      <c r="F30" s="474" t="s">
        <v>581</v>
      </c>
      <c r="G30" s="475"/>
      <c r="H30" s="475"/>
      <c r="I30" s="475"/>
      <c r="J30" s="475"/>
      <c r="K30" s="475"/>
      <c r="L30" s="476"/>
    </row>
    <row r="31" spans="8:8" ht="14.45" customHeight="1">
      <c r="B31" s="477"/>
      <c r="C31" s="478"/>
      <c r="D31" s="478"/>
      <c r="E31" s="478"/>
      <c r="F31" s="478"/>
      <c r="G31" s="478"/>
      <c r="H31" s="478"/>
      <c r="I31" s="478"/>
      <c r="J31" s="478"/>
      <c r="K31" s="478"/>
      <c r="L31" s="479"/>
      <c r="M31" s="480"/>
      <c r="N31" s="480"/>
    </row>
    <row r="32" spans="8:8" ht="15.95" customHeight="1">
      <c r="B32" s="481" t="s">
        <v>613</v>
      </c>
      <c r="C32" s="482"/>
      <c r="D32" s="483" t="s">
        <v>586</v>
      </c>
      <c r="E32" s="484"/>
      <c r="F32" s="485"/>
      <c r="G32" s="485"/>
      <c r="H32" s="485"/>
      <c r="I32" s="485"/>
      <c r="J32" s="485"/>
      <c r="K32" s="485"/>
      <c r="L32" s="486"/>
    </row>
    <row r="33" spans="8:8" ht="15.95" customHeight="1">
      <c r="A33" s="480"/>
      <c r="B33" s="487"/>
      <c r="C33" s="487"/>
      <c r="D33" s="487"/>
      <c r="E33" s="488"/>
      <c r="F33" s="488"/>
      <c r="G33" s="489"/>
      <c r="H33" s="490"/>
      <c r="I33" s="489"/>
      <c r="J33" s="489"/>
      <c r="K33" s="489"/>
      <c r="L33" s="480"/>
      <c r="M33" s="480"/>
      <c r="N33" s="480"/>
      <c r="O33" s="480"/>
      <c r="P33" s="480"/>
    </row>
    <row r="34" spans="8:8" ht="15.95" customHeight="1">
      <c r="A34" s="480"/>
      <c r="B34" s="491"/>
      <c r="C34" s="491"/>
      <c r="D34" s="491"/>
      <c r="E34" s="488"/>
      <c r="F34" s="488"/>
      <c r="G34" s="489"/>
      <c r="H34" s="490"/>
      <c r="I34" s="489"/>
      <c r="J34" s="489"/>
      <c r="K34" s="489"/>
      <c r="L34" s="480"/>
      <c r="M34" s="480"/>
      <c r="N34" s="480"/>
      <c r="O34" s="480"/>
      <c r="P34" s="480"/>
    </row>
    <row r="35" spans="8:8" ht="15.95" customHeight="1">
      <c r="A35" s="480"/>
      <c r="B35" s="487"/>
      <c r="C35" s="487"/>
      <c r="D35" s="487"/>
      <c r="E35" s="492"/>
      <c r="F35" s="492"/>
      <c r="G35" s="493"/>
      <c r="H35" s="490"/>
      <c r="I35" s="493"/>
      <c r="J35" s="493"/>
      <c r="K35" s="493"/>
      <c r="L35" s="480"/>
      <c r="M35" s="480"/>
      <c r="N35" s="480"/>
      <c r="O35" s="480"/>
      <c r="P35" s="480"/>
    </row>
    <row r="36" spans="8:8" ht="15.95" customHeight="1">
      <c r="A36" s="480"/>
      <c r="B36" s="494" t="s">
        <v>614</v>
      </c>
      <c r="C36" s="495"/>
      <c r="D36" s="487"/>
      <c r="E36" s="488"/>
      <c r="F36" s="488"/>
      <c r="G36" s="489"/>
      <c r="H36" s="490"/>
      <c r="I36" s="489"/>
      <c r="J36" s="489"/>
      <c r="K36" s="489"/>
      <c r="L36" s="480"/>
      <c r="M36" s="480"/>
      <c r="N36" s="480"/>
      <c r="O36" s="480"/>
      <c r="P36" s="480"/>
    </row>
    <row r="37" spans="8:8" ht="15.95" customHeight="1">
      <c r="A37" s="480"/>
      <c r="B37" s="496" t="s">
        <v>615</v>
      </c>
      <c r="C37" s="497"/>
      <c r="D37" s="487"/>
      <c r="E37" s="492"/>
      <c r="F37" s="492"/>
      <c r="G37" s="493"/>
      <c r="H37" s="490"/>
      <c r="I37" s="493"/>
      <c r="J37" s="493"/>
      <c r="K37" s="493"/>
      <c r="L37" s="480"/>
      <c r="M37" s="480"/>
      <c r="N37" s="480"/>
      <c r="O37" s="480"/>
      <c r="P37" s="480"/>
    </row>
    <row r="38" spans="8:8" ht="15.95" customHeight="1">
      <c r="A38" s="480"/>
      <c r="B38" s="487"/>
      <c r="C38" s="487"/>
      <c r="D38" s="487"/>
      <c r="E38" s="492"/>
      <c r="F38" s="492"/>
      <c r="G38" s="489"/>
      <c r="H38" s="490"/>
      <c r="I38" s="489"/>
      <c r="J38" s="489"/>
      <c r="K38" s="489"/>
      <c r="L38" s="480"/>
      <c r="M38" s="480"/>
      <c r="N38" s="480"/>
      <c r="O38" s="480"/>
      <c r="P38" s="480"/>
    </row>
    <row r="39" spans="8:8" ht="15.95" customHeight="1">
      <c r="A39" s="480"/>
      <c r="B39" s="119" t="s">
        <v>522</v>
      </c>
      <c r="C39" s="189"/>
      <c r="D39" s="189"/>
      <c r="E39" s="189"/>
      <c r="F39" s="189"/>
      <c r="G39" s="189"/>
      <c r="H39" s="190"/>
      <c r="I39" s="190"/>
      <c r="J39" s="489"/>
      <c r="K39" s="489"/>
      <c r="L39" s="480"/>
      <c r="M39" s="480"/>
      <c r="N39" s="480"/>
      <c r="O39" s="480"/>
      <c r="P39" s="480"/>
    </row>
    <row r="40" spans="8:8" ht="15.95" customHeight="1">
      <c r="A40" s="480"/>
      <c r="B40" s="191" t="s">
        <v>523</v>
      </c>
      <c r="C40" s="191"/>
      <c r="D40" s="191"/>
      <c r="E40" s="191"/>
      <c r="F40" s="191"/>
      <c r="G40" s="191"/>
      <c r="H40" s="191"/>
      <c r="I40" s="190"/>
      <c r="J40" s="493"/>
      <c r="K40" s="493"/>
      <c r="L40" s="480"/>
      <c r="M40" s="480"/>
      <c r="N40" s="480"/>
      <c r="O40" s="480"/>
      <c r="P40" s="480"/>
    </row>
    <row r="41" spans="8:8" ht="15.95" customHeight="1">
      <c r="A41" s="480"/>
      <c r="B41" s="40" t="s">
        <v>504</v>
      </c>
      <c r="C41" s="498"/>
      <c r="D41" s="498"/>
      <c r="E41" s="498"/>
      <c r="F41" s="498"/>
      <c r="G41" s="498"/>
      <c r="H41" s="499"/>
      <c r="I41" s="190"/>
      <c r="J41" s="489"/>
      <c r="K41" s="489"/>
      <c r="L41" s="480"/>
      <c r="M41" s="480"/>
      <c r="N41" s="480"/>
      <c r="O41" s="480"/>
      <c r="P41" s="480"/>
    </row>
    <row r="42" spans="8:8" ht="15.95" customHeight="1">
      <c r="A42" s="480"/>
      <c r="B42" s="498"/>
      <c r="C42" s="498"/>
      <c r="D42" s="498"/>
      <c r="E42" s="498"/>
      <c r="F42" s="498"/>
      <c r="G42" s="498"/>
      <c r="H42" s="498"/>
      <c r="I42" s="190"/>
      <c r="J42" s="493"/>
      <c r="K42" s="493"/>
      <c r="L42" s="480"/>
      <c r="M42" s="480"/>
      <c r="N42" s="480"/>
      <c r="O42" s="480"/>
      <c r="P42" s="480"/>
    </row>
    <row r="43" spans="8:8" ht="15.95" customHeight="1">
      <c r="A43" s="480"/>
      <c r="B43" s="42" t="s">
        <v>505</v>
      </c>
      <c r="C43" s="42"/>
      <c r="D43" s="42"/>
      <c r="E43" s="42"/>
      <c r="F43" s="42"/>
      <c r="G43" s="42"/>
      <c r="H43" s="42"/>
      <c r="I43" s="190"/>
      <c r="J43" s="480"/>
      <c r="K43" s="480"/>
      <c r="L43" s="480"/>
      <c r="M43" s="480"/>
      <c r="N43" s="480"/>
      <c r="O43" s="480"/>
      <c r="P43" s="480"/>
    </row>
    <row r="44" spans="8:8" ht="15.95" customHeight="1">
      <c r="A44" s="480"/>
      <c r="B44" s="194"/>
      <c r="C44" s="194"/>
      <c r="D44" s="195"/>
      <c r="E44" s="195"/>
      <c r="F44" s="195"/>
      <c r="G44" s="195"/>
      <c r="H44" s="164"/>
      <c r="I44" s="164"/>
      <c r="J44" s="480"/>
      <c r="K44" s="480"/>
      <c r="L44" s="480"/>
      <c r="M44" s="480"/>
      <c r="N44" s="480"/>
      <c r="O44" s="480"/>
      <c r="P44" s="480"/>
    </row>
    <row r="45" spans="8:8" ht="15.95" customHeight="1">
      <c r="A45" s="480"/>
      <c r="B45" s="164"/>
      <c r="C45" s="164"/>
      <c r="D45" s="164"/>
      <c r="E45" s="164"/>
      <c r="F45" s="164"/>
      <c r="G45" s="164"/>
      <c r="H45" s="164"/>
      <c r="I45" s="164"/>
      <c r="J45" s="489"/>
      <c r="K45" s="489"/>
      <c r="L45" s="480"/>
      <c r="M45" s="480"/>
      <c r="N45" s="480"/>
      <c r="O45" s="480"/>
      <c r="P45" s="480"/>
    </row>
    <row r="46" spans="8:8" ht="15.95" customHeight="1">
      <c r="A46" s="480"/>
      <c r="B46" s="164"/>
      <c r="C46" s="164"/>
      <c r="D46" s="164"/>
      <c r="E46" s="164"/>
      <c r="F46" s="164"/>
      <c r="G46" s="164"/>
      <c r="H46" s="164"/>
      <c r="I46" s="164"/>
      <c r="J46" s="489"/>
      <c r="K46" s="489"/>
      <c r="L46" s="480"/>
      <c r="M46" s="480"/>
      <c r="N46" s="480"/>
      <c r="O46" s="480"/>
      <c r="P46" s="480"/>
    </row>
    <row r="47" spans="8:8" ht="15.95" customHeight="1">
      <c r="A47" s="480"/>
      <c r="B47" s="271" t="s">
        <v>506</v>
      </c>
      <c r="C47" s="272" t="s">
        <v>508</v>
      </c>
      <c r="D47" s="164"/>
      <c r="E47" s="164"/>
      <c r="F47" s="164"/>
      <c r="G47" s="164"/>
      <c r="H47" s="164"/>
      <c r="I47" s="164"/>
      <c r="J47" s="489"/>
      <c r="K47" s="489"/>
      <c r="L47" s="480"/>
      <c r="M47" s="480"/>
      <c r="N47" s="480"/>
      <c r="O47" s="480"/>
      <c r="P47" s="480"/>
    </row>
    <row r="48" spans="8:8" ht="15.95" customHeight="1">
      <c r="A48" s="480"/>
      <c r="B48" s="273" t="s">
        <v>5</v>
      </c>
      <c r="C48" s="274" t="s">
        <v>509</v>
      </c>
      <c r="D48" s="164"/>
      <c r="E48" s="164"/>
      <c r="F48" s="164"/>
      <c r="G48" s="164"/>
      <c r="H48" s="164"/>
      <c r="I48" s="164"/>
      <c r="J48" s="489"/>
      <c r="K48" s="489"/>
      <c r="L48" s="480"/>
      <c r="M48" s="480"/>
      <c r="N48" s="480"/>
      <c r="O48" s="480"/>
      <c r="P48" s="480"/>
    </row>
    <row r="49" spans="8:8" ht="15.95" customHeight="1">
      <c r="A49" s="480"/>
      <c r="B49" s="273" t="s">
        <v>12</v>
      </c>
      <c r="C49" s="275">
        <v>45093.0</v>
      </c>
      <c r="D49" s="164"/>
      <c r="E49" s="164"/>
      <c r="F49" s="164"/>
      <c r="G49" s="164"/>
      <c r="H49" s="164"/>
      <c r="I49" s="164"/>
      <c r="J49" s="489"/>
      <c r="K49" s="489"/>
      <c r="L49" s="480"/>
      <c r="M49" s="480"/>
      <c r="N49" s="480"/>
      <c r="O49" s="480"/>
      <c r="P49" s="480"/>
    </row>
    <row r="50" spans="8:8" ht="15.95" customHeight="1">
      <c r="A50" s="480"/>
      <c r="B50" s="276" t="s">
        <v>507</v>
      </c>
      <c r="C50" s="277"/>
      <c r="D50" s="164"/>
      <c r="E50" s="164"/>
      <c r="F50" s="164"/>
      <c r="G50" s="164"/>
      <c r="H50" s="164"/>
      <c r="I50" s="164"/>
      <c r="J50" s="489"/>
      <c r="K50" s="489"/>
      <c r="L50" s="480"/>
      <c r="M50" s="480"/>
      <c r="N50" s="480"/>
      <c r="O50" s="480"/>
      <c r="P50" s="480"/>
    </row>
    <row r="51" spans="8:8" ht="15.95" customHeight="1">
      <c r="A51" s="480"/>
      <c r="B51" s="190"/>
      <c r="C51" s="190"/>
      <c r="D51" s="190"/>
      <c r="E51" s="190"/>
      <c r="F51" s="190"/>
      <c r="G51" s="190"/>
      <c r="H51" s="190"/>
      <c r="I51" s="190"/>
      <c r="J51" s="489"/>
      <c r="K51" s="489"/>
      <c r="L51" s="480"/>
      <c r="M51" s="480"/>
      <c r="N51" s="480"/>
      <c r="O51" s="480"/>
      <c r="P51" s="480"/>
    </row>
    <row r="52" spans="8:8" ht="15.95" customHeight="1">
      <c r="A52" s="480"/>
      <c r="B52" s="500"/>
      <c r="C52" s="500"/>
      <c r="D52" s="500"/>
      <c r="E52" s="489"/>
      <c r="F52" s="489"/>
      <c r="G52" s="489"/>
      <c r="H52" s="490"/>
      <c r="I52" s="489"/>
      <c r="J52" s="489"/>
      <c r="K52" s="489"/>
      <c r="L52" s="480"/>
      <c r="M52" s="480"/>
      <c r="N52" s="480"/>
      <c r="O52" s="480"/>
      <c r="P52" s="480"/>
    </row>
    <row r="53" spans="8:8" ht="15.95" customHeight="1">
      <c r="A53" s="480"/>
      <c r="B53" s="501"/>
      <c r="C53" s="501"/>
      <c r="D53" s="501"/>
      <c r="E53" s="492"/>
      <c r="F53" s="492"/>
      <c r="G53" s="489"/>
      <c r="H53" s="490"/>
      <c r="I53" s="489"/>
      <c r="J53" s="489"/>
      <c r="K53" s="489"/>
      <c r="L53" s="480"/>
      <c r="M53" s="480"/>
      <c r="N53" s="480"/>
      <c r="O53" s="480"/>
      <c r="P53" s="480"/>
    </row>
    <row r="54" spans="8:8" ht="15.95" customHeight="1">
      <c r="A54" s="480"/>
      <c r="B54" s="500"/>
      <c r="C54" s="500"/>
      <c r="D54" s="500"/>
      <c r="E54" s="489"/>
      <c r="F54" s="489"/>
      <c r="G54" s="489"/>
      <c r="H54" s="490"/>
      <c r="I54" s="489"/>
      <c r="J54" s="489"/>
      <c r="K54" s="489"/>
      <c r="L54" s="480"/>
      <c r="M54" s="480"/>
      <c r="N54" s="480"/>
      <c r="O54" s="480"/>
      <c r="P54" s="480"/>
    </row>
    <row r="55" spans="8:8" ht="15.95" customHeight="1">
      <c r="A55" s="480"/>
      <c r="B55" s="501"/>
      <c r="C55" s="501"/>
      <c r="D55" s="501"/>
      <c r="E55" s="492"/>
      <c r="F55" s="492"/>
      <c r="G55" s="489"/>
      <c r="H55" s="490"/>
      <c r="I55" s="489"/>
      <c r="J55" s="489"/>
      <c r="K55" s="489"/>
      <c r="L55" s="480"/>
      <c r="M55" s="480"/>
      <c r="N55" s="480"/>
      <c r="O55" s="480"/>
      <c r="P55" s="480"/>
    </row>
    <row r="56" spans="8:8" ht="15.95" customHeight="1">
      <c r="A56" s="480"/>
      <c r="B56" s="500"/>
      <c r="C56" s="500"/>
      <c r="D56" s="500"/>
      <c r="E56" s="502"/>
      <c r="F56" s="502"/>
      <c r="G56" s="493"/>
      <c r="H56" s="490"/>
      <c r="I56" s="493"/>
      <c r="J56" s="493"/>
      <c r="K56" s="493"/>
      <c r="L56" s="480"/>
      <c r="M56" s="480"/>
      <c r="N56" s="480"/>
      <c r="O56" s="480"/>
      <c r="P56" s="480"/>
    </row>
    <row r="57" spans="8:8" ht="15.95" customHeight="1">
      <c r="A57" s="480"/>
      <c r="B57" s="480"/>
      <c r="C57" s="480"/>
      <c r="D57" s="480"/>
      <c r="E57" s="480"/>
      <c r="F57" s="480"/>
      <c r="G57" s="480"/>
      <c r="H57" s="493"/>
      <c r="I57" s="480"/>
      <c r="J57" s="480"/>
      <c r="K57" s="480"/>
      <c r="L57" s="480"/>
      <c r="M57" s="480"/>
      <c r="N57" s="480"/>
      <c r="O57" s="480"/>
      <c r="P57" s="480"/>
    </row>
  </sheetData>
  <mergeCells count="39">
    <mergeCell ref="E38:F38"/>
    <mergeCell ref="B40:H40"/>
    <mergeCell ref="E55:F55"/>
    <mergeCell ref="E53:F53"/>
    <mergeCell ref="E34:F34"/>
    <mergeCell ref="E35:F35"/>
    <mergeCell ref="B31:L31"/>
    <mergeCell ref="B21:L21"/>
    <mergeCell ref="F30:L30"/>
    <mergeCell ref="E36:F36"/>
    <mergeCell ref="B27:B28"/>
    <mergeCell ref="E33:F33"/>
    <mergeCell ref="E37:F37"/>
    <mergeCell ref="D19:F19"/>
    <mergeCell ref="E32:L32"/>
    <mergeCell ref="B36:C36"/>
    <mergeCell ref="B24:L24"/>
    <mergeCell ref="G27:G28"/>
    <mergeCell ref="D20:F20"/>
    <mergeCell ref="B4:L4"/>
    <mergeCell ref="H27:H28"/>
    <mergeCell ref="D14:F14"/>
    <mergeCell ref="D27:D28"/>
    <mergeCell ref="E25:E26"/>
    <mergeCell ref="F25:F26"/>
    <mergeCell ref="D25:D26"/>
    <mergeCell ref="D16:F16"/>
    <mergeCell ref="B5:L5"/>
    <mergeCell ref="B25:C26"/>
    <mergeCell ref="F27:F28"/>
    <mergeCell ref="G25:G26"/>
    <mergeCell ref="D17:F17"/>
    <mergeCell ref="D18:F18"/>
    <mergeCell ref="B6:L6"/>
    <mergeCell ref="D11:F11"/>
    <mergeCell ref="H25:H26"/>
    <mergeCell ref="E27:E28"/>
    <mergeCell ref="D9:F9"/>
    <mergeCell ref="D10:F10"/>
  </mergeCells>
  <dataValidations count="29">
    <dataValidation allowBlank="1" type="any" operator="between" errorStyle="stop" sqref="G45:G56"/>
    <dataValidation allowBlank="1" type="any" operator="between" errorStyle="stop" sqref="I38:K39"/>
    <dataValidation allowBlank="1" type="any" operator="between" errorStyle="stop" sqref="E33:E34"/>
    <dataValidation allowBlank="1" type="any" operator="between" errorStyle="stop" sqref="I45:K56"/>
    <dataValidation allowBlank="1" type="any" operator="between" errorStyle="stop" sqref="C10:C13"/>
    <dataValidation allowBlank="1" type="any" operator="between" errorStyle="stop" sqref="K9:K20"/>
    <dataValidation allowBlank="1" type="any" operator="between" errorStyle="stop" sqref="G9"/>
    <dataValidation allowBlank="1" type="any" operator="between" errorStyle="stop" sqref="G15:G20"/>
    <dataValidation type="list" errorStyle="stop" showInputMessage="1" promptTitle="Choose among the following" prompt=" Yes No " showErrorMessage="1" errorTitle="Unvalid entry" error=" Please choose among the following:  Yes No " sqref="D22:D23">
      <formula1>Chooseoption</formula1>
    </dataValidation>
    <dataValidation type="list" errorStyle="stop" showInputMessage="1" promptTitle="Choose among the following" prompt=" Yes No " showErrorMessage="1" errorTitle="Unvalid entry" error=" Please choose among the following:  Yes No " sqref="D10">
      <formula1>Chooseoption</formula1>
    </dataValidation>
    <dataValidation allowBlank="1" type="any" operator="between" errorStyle="stop" sqref="I33:K34"/>
    <dataValidation allowBlank="1" type="list" errorStyle="stop" showInputMessage="1" promptTitle="Choose among the following" prompt=" Yes No Partially Not applicable" showErrorMessage="1" errorTitle="Unvalid entry" error=" Please choose among the following:  Yes No Partially Not applicable" sqref="E53:F53">
      <formula1>"Yes,No,Partially,Not applicable,&lt;choose option&gt;"</formula1>
    </dataValidation>
    <dataValidation allowBlank="1" type="any" operator="between" errorStyle="stop" sqref="F30"/>
    <dataValidation allowBlank="1" type="any" operator="between" errorStyle="stop" sqref="I36:K36"/>
    <dataValidation allowBlank="1" type="any" operator="between" errorStyle="stop" sqref="G41"/>
    <dataValidation allowBlank="1" type="any" operator="between" errorStyle="stop" sqref="I15:J20"/>
    <dataValidation allowBlank="1" type="list" errorStyle="stop" showInputMessage="1" promptTitle="Choose among the following" prompt=" Yes No Partially Not applicable" showErrorMessage="1" errorTitle="Unvalid entry" error=" Please choose among the following:  Yes No Partially Not applicable" sqref="E48:F49">
      <formula1>"Yes,No,Partially,Not applicable,&lt;choose option&gt;"</formula1>
    </dataValidation>
    <dataValidation allowBlank="1" type="any" operator="between" errorStyle="stop" sqref="I41:K41"/>
    <dataValidation allowBlank="1" type="any" operator="between" errorStyle="stop" sqref="G33:G34"/>
    <dataValidation allowBlank="1" type="list" errorStyle="stop" showInputMessage="1" promptTitle="Choose among the following" prompt=" Yes No Partially Not applicable" showErrorMessage="1" errorTitle="Unvalid entry" error=" Please choose among the following:  Yes No Partially Not applicable" sqref="E55:F55">
      <formula1>"Yes,No,Partially,Not applicable,&lt;choose option&gt;"</formula1>
    </dataValidation>
    <dataValidation type="list" errorStyle="stop" showInputMessage="1" promptTitle="Choose among the following" prompt=" Yes No " showErrorMessage="1" errorTitle="Unvalid entry" error=" Please choose among the following:  Yes No " sqref="D30">
      <formula1>Chooseoption</formula1>
    </dataValidation>
    <dataValidation allowBlank="1" type="any" operator="between" errorStyle="stop" sqref="G38:G39"/>
    <dataValidation type="list" errorStyle="stop" showInputMessage="1" promptTitle="Choose among the following" prompt=" Yes No " showErrorMessage="1" errorTitle="Unvalid entry" error=" Please choose among the following:  Yes No " sqref="D27">
      <formula1>Chooseoption</formula1>
    </dataValidation>
    <dataValidation allowBlank="1" type="list" errorStyle="stop" showInputMessage="1" promptTitle="Choose among the following" prompt=" Yes No Partially Not applicable" showErrorMessage="1" errorTitle="Unvalid entry" error=" Please choose among the following:  Yes No Partially Not applicable" sqref="E51:F51">
      <formula1>"Yes,No,Partially,Not applicable,&lt;choose option&gt;"</formula1>
    </dataValidation>
    <dataValidation allowBlank="1" type="any" operator="between" errorStyle="stop" sqref="G36"/>
    <dataValidation allowBlank="1" type="list" errorStyle="stop" showInputMessage="1" promptTitle="Choose among the following" prompt=" Yes No Partially Not applicable" showErrorMessage="1" errorTitle="Unvalid entry" error=" Please choose among the following:  Yes No Partially Not applicable" sqref="E45:F45">
      <formula1>"Yes,No,Partially,Not applicable,&lt;choose option&gt;"</formula1>
    </dataValidation>
    <dataValidation allowBlank="1" type="list" errorStyle="stop" showInputMessage="1" promptTitle="Choose among the following" prompt=" Yes No Partially Not applicable" showErrorMessage="1" errorTitle="Unvalid entry" error=" Please choose among the following:  Yes No Partially Not applicable" sqref="E38:F39">
      <formula1>"Yes,No,Partially,Not applicable,&lt;choose option&gt;"</formula1>
    </dataValidation>
    <dataValidation allowBlank="1" type="any" operator="between" errorStyle="stop" sqref="E36"/>
    <dataValidation type="list" errorStyle="stop" showInputMessage="1" promptTitle="Choose among the following" prompt=" Yes No " showErrorMessage="1" errorTitle="Unvalid entry" error=" Please choose among the following:  Yes No " sqref="D25">
      <formula1>Chooseoption</formula1>
    </dataValidation>
  </dataValidations>
  <pageMargins left="0.7480314960629921" right="0.7480314960629921" top="0.984251968503937" bottom="0.984251968503937" header="0.5118110236220472" footer="0.5118110236220472"/>
  <pageSetup paperSize="9" scale="46" orientation="landscape"/>
  <legacyDrawing r:id="rId1"/>
</worksheet>
</file>

<file path=xl/worksheets/sheet21.xml><?xml version="1.0" encoding="utf-8"?>
<worksheet xmlns:r="http://schemas.openxmlformats.org/officeDocument/2006/relationships" xmlns="http://schemas.openxmlformats.org/spreadsheetml/2006/main">
  <sheetPr>
    <tabColor rgb="FFFFFF00"/>
  </sheetPr>
  <dimension ref="A1:W58"/>
  <sheetViews>
    <sheetView workbookViewId="0" topLeftCell="A43">
      <selection activeCell="B57" sqref="B57"/>
    </sheetView>
  </sheetViews>
  <sheetFormatPr defaultRowHeight="16.5" defaultColWidth="14"/>
  <cols>
    <col min="1" max="1" customWidth="1" width="18.332031" style="503"/>
    <col min="2" max="2" customWidth="1" width="23.832031" style="503"/>
    <col min="3" max="3" customWidth="1" width="20.164062" style="503"/>
    <col min="4" max="4" customWidth="1" width="14.832031" style="504"/>
    <col min="5" max="7" customWidth="1" width="19.832031" style="504"/>
    <col min="8" max="8" customWidth="1" width="16.164062" style="504"/>
    <col min="9" max="15" customWidth="1" width="19.832031" style="504"/>
    <col min="16" max="16" customWidth="1" width="12.832031" style="503"/>
    <col min="17" max="17" customWidth="1" width="16.664062" style="504"/>
    <col min="18" max="18" customWidth="1" width="19.832031" style="504"/>
    <col min="19" max="19" customWidth="1" bestFit="1" width="21.832031" style="503"/>
    <col min="20" max="20" customWidth="1" bestFit="1" width="14.6640625" style="504"/>
    <col min="21" max="22" customWidth="1" width="16.164062" style="504"/>
    <col min="23" max="16384" customWidth="0" width="14.6640625" style="503"/>
  </cols>
  <sheetData>
    <row r="1" spans="8:8" ht="27.75">
      <c r="A1" s="13" t="s">
        <v>467</v>
      </c>
      <c r="B1" s="13"/>
      <c r="C1" s="13"/>
      <c r="D1" s="13"/>
      <c r="E1" s="13"/>
      <c r="F1" s="13"/>
      <c r="G1" s="13"/>
      <c r="H1" s="13"/>
      <c r="I1" s="13"/>
      <c r="J1" s="13"/>
      <c r="K1" s="13"/>
      <c r="L1" s="13"/>
    </row>
    <row r="2" spans="8:8" ht="27.75">
      <c r="A2" s="15" t="s">
        <v>690</v>
      </c>
      <c r="B2" s="15"/>
      <c r="C2" s="15"/>
      <c r="D2" s="15"/>
      <c r="E2" s="15"/>
      <c r="F2" s="15"/>
      <c r="G2" s="15"/>
      <c r="H2" s="15"/>
      <c r="I2" s="15"/>
      <c r="J2" s="15"/>
      <c r="K2" s="15"/>
      <c r="L2" s="15"/>
    </row>
    <row r="4" spans="8:8" ht="17.25"/>
    <row r="5" spans="8:8" ht="17.25">
      <c r="A5" s="505"/>
      <c r="B5" s="506"/>
      <c r="C5" s="507" t="s">
        <v>619</v>
      </c>
      <c r="D5" s="508"/>
      <c r="E5" s="508"/>
      <c r="F5" s="508"/>
      <c r="G5" s="508"/>
      <c r="H5" s="509"/>
      <c r="I5" s="510" t="s">
        <v>620</v>
      </c>
      <c r="J5" s="511"/>
      <c r="K5" s="511"/>
      <c r="L5" s="512"/>
      <c r="M5" s="507"/>
      <c r="N5" s="509"/>
      <c r="O5" s="513" t="s">
        <v>621</v>
      </c>
      <c r="P5" s="514"/>
      <c r="Q5" s="515"/>
      <c r="R5" s="516" t="s">
        <v>622</v>
      </c>
      <c r="S5" s="510" t="s">
        <v>623</v>
      </c>
      <c r="T5" s="512"/>
      <c r="U5" s="517" t="s">
        <v>624</v>
      </c>
      <c r="V5" s="512"/>
    </row>
    <row r="6" spans="8:8" ht="17.25">
      <c r="A6" s="518"/>
      <c r="B6" s="519"/>
      <c r="C6" s="520"/>
      <c r="D6" s="521"/>
      <c r="E6" s="521"/>
      <c r="F6" s="521"/>
      <c r="G6" s="521"/>
      <c r="H6" s="522"/>
      <c r="I6" s="523"/>
      <c r="J6" s="524"/>
      <c r="K6" s="524"/>
      <c r="L6" s="525"/>
      <c r="M6" s="520"/>
      <c r="N6" s="522"/>
      <c r="O6" s="513" t="s">
        <v>625</v>
      </c>
      <c r="P6" s="515"/>
      <c r="Q6" s="526" t="s">
        <v>626</v>
      </c>
      <c r="R6" s="527"/>
      <c r="S6" s="523"/>
      <c r="T6" s="525"/>
      <c r="U6" s="528"/>
      <c r="V6" s="529"/>
    </row>
    <row r="7" spans="8:8" ht="116.25" customHeight="1">
      <c r="A7" s="530" t="s">
        <v>627</v>
      </c>
      <c r="B7" s="531" t="s">
        <v>628</v>
      </c>
      <c r="C7" s="532" t="s">
        <v>629</v>
      </c>
      <c r="D7" s="533" t="s">
        <v>630</v>
      </c>
      <c r="E7" s="534" t="s">
        <v>631</v>
      </c>
      <c r="F7" s="535" t="s">
        <v>632</v>
      </c>
      <c r="G7" s="535" t="s">
        <v>633</v>
      </c>
      <c r="H7" s="536" t="s">
        <v>634</v>
      </c>
      <c r="I7" s="537" t="s">
        <v>765</v>
      </c>
      <c r="J7" s="538" t="s">
        <v>635</v>
      </c>
      <c r="K7" s="538" t="s">
        <v>636</v>
      </c>
      <c r="L7" s="539" t="s">
        <v>637</v>
      </c>
      <c r="M7" s="537" t="s">
        <v>638</v>
      </c>
      <c r="N7" s="539" t="s">
        <v>639</v>
      </c>
      <c r="O7" s="540" t="s">
        <v>640</v>
      </c>
      <c r="P7" s="541" t="s">
        <v>641</v>
      </c>
      <c r="Q7" s="542"/>
      <c r="R7" s="543"/>
      <c r="S7" s="544" t="s">
        <v>642</v>
      </c>
      <c r="T7" s="545" t="s">
        <v>643</v>
      </c>
      <c r="U7" s="545" t="s">
        <v>644</v>
      </c>
      <c r="V7" s="545" t="s">
        <v>645</v>
      </c>
    </row>
    <row r="8" spans="8:8" s="546" ht="21.75" customFormat="1" customHeight="1">
      <c r="A8" s="547" t="s">
        <v>651</v>
      </c>
      <c r="B8" s="548" t="s">
        <v>421</v>
      </c>
      <c r="C8" s="548" t="s">
        <v>652</v>
      </c>
      <c r="D8" s="549"/>
      <c r="E8" s="550">
        <v>27989.0</v>
      </c>
      <c r="F8" s="550">
        <v>27997.0</v>
      </c>
      <c r="G8" s="550">
        <v>46277.0</v>
      </c>
      <c r="H8" s="551" t="s">
        <v>647</v>
      </c>
      <c r="I8" s="552" t="s">
        <v>653</v>
      </c>
      <c r="J8" s="553">
        <v>27989.0</v>
      </c>
      <c r="K8" s="550" t="s">
        <v>654</v>
      </c>
      <c r="L8" s="550">
        <v>27997.0</v>
      </c>
      <c r="M8" s="553">
        <v>37147.0</v>
      </c>
      <c r="N8" s="550">
        <v>46277.0</v>
      </c>
      <c r="O8" s="554">
        <v>38.0</v>
      </c>
      <c r="P8" s="555"/>
      <c r="Q8" s="554">
        <v>38.0</v>
      </c>
      <c r="R8" s="551" t="s">
        <v>655</v>
      </c>
      <c r="S8" s="556" t="s">
        <v>656</v>
      </c>
      <c r="T8" s="557" t="s">
        <v>650</v>
      </c>
      <c r="U8" s="556">
        <v>50.0</v>
      </c>
      <c r="V8" s="558">
        <v>50.0</v>
      </c>
    </row>
    <row r="9" spans="8:8" s="546" ht="21.0" customFormat="1" customHeight="1">
      <c r="A9" s="559"/>
      <c r="B9" s="560"/>
      <c r="C9" s="560"/>
      <c r="D9" s="561"/>
      <c r="E9" s="562"/>
      <c r="F9" s="563"/>
      <c r="G9" s="563"/>
      <c r="H9" s="562"/>
      <c r="I9" s="562"/>
      <c r="J9" s="564"/>
      <c r="K9" s="563"/>
      <c r="L9" s="563"/>
      <c r="M9" s="564"/>
      <c r="N9" s="563"/>
      <c r="O9" s="565"/>
      <c r="P9" s="566"/>
      <c r="Q9" s="565"/>
      <c r="R9" s="562"/>
      <c r="S9" s="567" t="s">
        <v>657</v>
      </c>
      <c r="T9" s="568" t="s">
        <v>649</v>
      </c>
      <c r="U9" s="569">
        <v>25.5</v>
      </c>
      <c r="V9" s="570">
        <v>25.5</v>
      </c>
    </row>
    <row r="10" spans="8:8" s="546" ht="18.75" customFormat="1" customHeight="1">
      <c r="A10" s="571"/>
      <c r="B10" s="572"/>
      <c r="C10" s="572"/>
      <c r="D10" s="573"/>
      <c r="E10" s="574"/>
      <c r="F10" s="575"/>
      <c r="G10" s="575"/>
      <c r="H10" s="574"/>
      <c r="I10" s="574"/>
      <c r="J10" s="576"/>
      <c r="K10" s="575"/>
      <c r="L10" s="575"/>
      <c r="M10" s="576"/>
      <c r="N10" s="575"/>
      <c r="O10" s="577"/>
      <c r="P10" s="578"/>
      <c r="Q10" s="577"/>
      <c r="R10" s="574"/>
      <c r="S10" s="567" t="s">
        <v>658</v>
      </c>
      <c r="T10" s="568" t="s">
        <v>650</v>
      </c>
      <c r="U10" s="569">
        <v>24.5</v>
      </c>
      <c r="V10" s="570">
        <v>24.5</v>
      </c>
    </row>
    <row r="11" spans="8:8" s="546" ht="24.0" customFormat="1" customHeight="1">
      <c r="A11" s="579" t="s">
        <v>659</v>
      </c>
      <c r="B11" s="580" t="s">
        <v>419</v>
      </c>
      <c r="C11" s="580" t="s">
        <v>652</v>
      </c>
      <c r="D11" s="581"/>
      <c r="E11" s="582">
        <v>28317.0</v>
      </c>
      <c r="F11" s="582">
        <v>28355.0</v>
      </c>
      <c r="G11" s="582">
        <v>46616.0</v>
      </c>
      <c r="H11" s="582" t="s">
        <v>647</v>
      </c>
      <c r="I11" s="583" t="s">
        <v>653</v>
      </c>
      <c r="J11" s="584">
        <v>28317.0</v>
      </c>
      <c r="K11" s="585" t="s">
        <v>660</v>
      </c>
      <c r="L11" s="582">
        <v>28355.0</v>
      </c>
      <c r="M11" s="584">
        <v>37486.0</v>
      </c>
      <c r="N11" s="582">
        <v>46616.0</v>
      </c>
      <c r="O11" s="586">
        <v>170.0</v>
      </c>
      <c r="P11" s="587"/>
      <c r="Q11" s="585">
        <v>170.0</v>
      </c>
      <c r="R11" s="585" t="s">
        <v>661</v>
      </c>
      <c r="S11" s="569" t="s">
        <v>656</v>
      </c>
      <c r="T11" s="568" t="s">
        <v>650</v>
      </c>
      <c r="U11" s="569">
        <v>50.0</v>
      </c>
      <c r="V11" s="570">
        <v>50.0</v>
      </c>
    </row>
    <row r="12" spans="8:8" s="546" ht="24.0" customFormat="1" customHeight="1">
      <c r="A12" s="559"/>
      <c r="B12" s="560"/>
      <c r="C12" s="560"/>
      <c r="D12" s="561"/>
      <c r="E12" s="562"/>
      <c r="F12" s="563"/>
      <c r="G12" s="563"/>
      <c r="H12" s="563"/>
      <c r="I12" s="562"/>
      <c r="J12" s="564"/>
      <c r="K12" s="562"/>
      <c r="L12" s="563"/>
      <c r="M12" s="564"/>
      <c r="N12" s="562"/>
      <c r="O12" s="565"/>
      <c r="P12" s="588"/>
      <c r="Q12" s="562"/>
      <c r="R12" s="562"/>
      <c r="S12" s="567" t="s">
        <v>657</v>
      </c>
      <c r="T12" s="568" t="s">
        <v>649</v>
      </c>
      <c r="U12" s="569">
        <v>25.5</v>
      </c>
      <c r="V12" s="570">
        <v>25.5</v>
      </c>
    </row>
    <row r="13" spans="8:8" s="546" ht="24.0" customFormat="1" customHeight="1">
      <c r="A13" s="571"/>
      <c r="B13" s="572"/>
      <c r="C13" s="572"/>
      <c r="D13" s="573"/>
      <c r="E13" s="574"/>
      <c r="F13" s="575"/>
      <c r="G13" s="575"/>
      <c r="H13" s="575"/>
      <c r="I13" s="574"/>
      <c r="J13" s="576"/>
      <c r="K13" s="574"/>
      <c r="L13" s="575"/>
      <c r="M13" s="576"/>
      <c r="N13" s="574"/>
      <c r="O13" s="577"/>
      <c r="P13" s="589"/>
      <c r="Q13" s="574"/>
      <c r="R13" s="574"/>
      <c r="S13" s="567" t="s">
        <v>658</v>
      </c>
      <c r="T13" s="568" t="s">
        <v>650</v>
      </c>
      <c r="U13" s="569">
        <v>24.5</v>
      </c>
      <c r="V13" s="570">
        <v>24.5</v>
      </c>
    </row>
    <row r="14" spans="8:8" s="546" ht="21.75" customFormat="1" customHeight="1">
      <c r="A14" s="579" t="s">
        <v>662</v>
      </c>
      <c r="B14" s="580" t="s">
        <v>418</v>
      </c>
      <c r="C14" s="580" t="s">
        <v>652</v>
      </c>
      <c r="D14" s="581"/>
      <c r="E14" s="590">
        <v>29038.0</v>
      </c>
      <c r="F14" s="590">
        <v>29110.0</v>
      </c>
      <c r="G14" s="590">
        <v>47473.0</v>
      </c>
      <c r="H14" s="581" t="s">
        <v>647</v>
      </c>
      <c r="I14" s="583" t="s">
        <v>653</v>
      </c>
      <c r="J14" s="584">
        <v>29038.0</v>
      </c>
      <c r="K14" s="585" t="s">
        <v>663</v>
      </c>
      <c r="L14" s="590">
        <v>29110.0</v>
      </c>
      <c r="M14" s="584">
        <v>38343.0</v>
      </c>
      <c r="N14" s="591">
        <v>47473.0</v>
      </c>
      <c r="O14" s="586">
        <v>93.2</v>
      </c>
      <c r="P14" s="586"/>
      <c r="Q14" s="586">
        <v>93.2</v>
      </c>
      <c r="R14" s="585" t="s">
        <v>655</v>
      </c>
      <c r="S14" s="569" t="s">
        <v>656</v>
      </c>
      <c r="T14" s="568" t="s">
        <v>650</v>
      </c>
      <c r="U14" s="569">
        <v>50.0</v>
      </c>
      <c r="V14" s="570">
        <v>50.0</v>
      </c>
    </row>
    <row r="15" spans="8:8" s="546" ht="21.75" customFormat="1" customHeight="1">
      <c r="A15" s="559"/>
      <c r="B15" s="560"/>
      <c r="C15" s="560"/>
      <c r="D15" s="561"/>
      <c r="E15" s="561"/>
      <c r="F15" s="561"/>
      <c r="G15" s="561"/>
      <c r="H15" s="561"/>
      <c r="I15" s="562"/>
      <c r="J15" s="564"/>
      <c r="K15" s="562"/>
      <c r="L15" s="561"/>
      <c r="M15" s="564"/>
      <c r="N15" s="592"/>
      <c r="O15" s="565"/>
      <c r="P15" s="565"/>
      <c r="Q15" s="565"/>
      <c r="R15" s="562"/>
      <c r="S15" s="567" t="s">
        <v>657</v>
      </c>
      <c r="T15" s="568" t="s">
        <v>649</v>
      </c>
      <c r="U15" s="569">
        <v>25.5</v>
      </c>
      <c r="V15" s="570">
        <v>25.5</v>
      </c>
    </row>
    <row r="16" spans="8:8" s="546" ht="21.75" customFormat="1" customHeight="1">
      <c r="A16" s="571"/>
      <c r="B16" s="572"/>
      <c r="C16" s="572"/>
      <c r="D16" s="573"/>
      <c r="E16" s="573"/>
      <c r="F16" s="573"/>
      <c r="G16" s="573"/>
      <c r="H16" s="573"/>
      <c r="I16" s="574"/>
      <c r="J16" s="576"/>
      <c r="K16" s="574"/>
      <c r="L16" s="573"/>
      <c r="M16" s="576"/>
      <c r="N16" s="593"/>
      <c r="O16" s="577"/>
      <c r="P16" s="577"/>
      <c r="Q16" s="577"/>
      <c r="R16" s="574"/>
      <c r="S16" s="567" t="s">
        <v>658</v>
      </c>
      <c r="T16" s="568" t="s">
        <v>650</v>
      </c>
      <c r="U16" s="569">
        <v>24.5</v>
      </c>
      <c r="V16" s="570">
        <v>24.5</v>
      </c>
    </row>
    <row r="17" spans="8:8" s="546" ht="24.0" customFormat="1" customHeight="1">
      <c r="A17" s="579" t="s">
        <v>664</v>
      </c>
      <c r="B17" s="580" t="s">
        <v>417</v>
      </c>
      <c r="C17" s="580" t="s">
        <v>652</v>
      </c>
      <c r="D17" s="581"/>
      <c r="E17" s="590">
        <v>29315.0</v>
      </c>
      <c r="F17" s="590">
        <v>29507.0</v>
      </c>
      <c r="G17" s="590">
        <v>47768.0</v>
      </c>
      <c r="H17" s="581" t="s">
        <v>647</v>
      </c>
      <c r="I17" s="583" t="s">
        <v>653</v>
      </c>
      <c r="J17" s="584">
        <v>29315.0</v>
      </c>
      <c r="K17" s="585" t="s">
        <v>665</v>
      </c>
      <c r="L17" s="590">
        <v>29507.0</v>
      </c>
      <c r="M17" s="584">
        <v>38638.0</v>
      </c>
      <c r="N17" s="591">
        <v>47768.0</v>
      </c>
      <c r="O17" s="586">
        <v>108.4</v>
      </c>
      <c r="P17" s="594"/>
      <c r="Q17" s="581">
        <v>108.4</v>
      </c>
      <c r="R17" s="585" t="s">
        <v>661</v>
      </c>
      <c r="S17" s="569" t="s">
        <v>656</v>
      </c>
      <c r="T17" s="568" t="s">
        <v>650</v>
      </c>
      <c r="U17" s="569">
        <v>50.0</v>
      </c>
      <c r="V17" s="570">
        <v>50.0</v>
      </c>
    </row>
    <row r="18" spans="8:8" s="546" ht="24.0" customFormat="1" customHeight="1">
      <c r="A18" s="559"/>
      <c r="B18" s="560"/>
      <c r="C18" s="560"/>
      <c r="D18" s="561"/>
      <c r="E18" s="561"/>
      <c r="F18" s="561"/>
      <c r="G18" s="561"/>
      <c r="H18" s="561"/>
      <c r="I18" s="562"/>
      <c r="J18" s="564"/>
      <c r="K18" s="562"/>
      <c r="L18" s="561"/>
      <c r="M18" s="564"/>
      <c r="N18" s="592"/>
      <c r="O18" s="565"/>
      <c r="P18" s="595"/>
      <c r="Q18" s="561"/>
      <c r="R18" s="562"/>
      <c r="S18" s="567" t="s">
        <v>657</v>
      </c>
      <c r="T18" s="568" t="s">
        <v>649</v>
      </c>
      <c r="U18" s="569">
        <v>25.5</v>
      </c>
      <c r="V18" s="570">
        <v>25.5</v>
      </c>
    </row>
    <row r="19" spans="8:8" s="546" ht="24.0" customFormat="1" customHeight="1">
      <c r="A19" s="571"/>
      <c r="B19" s="572"/>
      <c r="C19" s="572"/>
      <c r="D19" s="573"/>
      <c r="E19" s="573"/>
      <c r="F19" s="573"/>
      <c r="G19" s="573"/>
      <c r="H19" s="573"/>
      <c r="I19" s="574"/>
      <c r="J19" s="576"/>
      <c r="K19" s="574"/>
      <c r="L19" s="573"/>
      <c r="M19" s="576"/>
      <c r="N19" s="593"/>
      <c r="O19" s="577"/>
      <c r="P19" s="596"/>
      <c r="Q19" s="573"/>
      <c r="R19" s="574"/>
      <c r="S19" s="567" t="s">
        <v>658</v>
      </c>
      <c r="T19" s="568" t="s">
        <v>650</v>
      </c>
      <c r="U19" s="569">
        <v>24.5</v>
      </c>
      <c r="V19" s="570">
        <v>24.5</v>
      </c>
    </row>
    <row r="20" spans="8:8" s="546" ht="21.75" customFormat="1" customHeight="1">
      <c r="A20" s="579" t="s">
        <v>666</v>
      </c>
      <c r="B20" s="580" t="s">
        <v>420</v>
      </c>
      <c r="C20" s="580" t="s">
        <v>652</v>
      </c>
      <c r="D20" s="597"/>
      <c r="E20" s="598">
        <v>29315.0</v>
      </c>
      <c r="F20" s="598">
        <v>29507.0</v>
      </c>
      <c r="G20" s="598">
        <v>47768.0</v>
      </c>
      <c r="H20" s="597" t="s">
        <v>647</v>
      </c>
      <c r="I20" s="583" t="s">
        <v>653</v>
      </c>
      <c r="J20" s="584">
        <v>29315.0</v>
      </c>
      <c r="K20" s="585" t="s">
        <v>667</v>
      </c>
      <c r="L20" s="598">
        <v>29507.0</v>
      </c>
      <c r="M20" s="584">
        <v>38638.0</v>
      </c>
      <c r="N20" s="591">
        <v>47768.0</v>
      </c>
      <c r="O20" s="586">
        <v>185.0</v>
      </c>
      <c r="P20" s="599"/>
      <c r="Q20" s="586">
        <v>185.0</v>
      </c>
      <c r="R20" s="585" t="s">
        <v>661</v>
      </c>
      <c r="S20" s="569" t="s">
        <v>656</v>
      </c>
      <c r="T20" s="568" t="s">
        <v>650</v>
      </c>
      <c r="U20" s="569">
        <v>50.0</v>
      </c>
      <c r="V20" s="570">
        <v>50.0</v>
      </c>
    </row>
    <row r="21" spans="8:8" s="546" ht="21.0" customFormat="1" customHeight="1">
      <c r="A21" s="559"/>
      <c r="B21" s="560"/>
      <c r="C21" s="560"/>
      <c r="D21" s="600"/>
      <c r="E21" s="600"/>
      <c r="F21" s="600"/>
      <c r="G21" s="600"/>
      <c r="H21" s="600"/>
      <c r="I21" s="562"/>
      <c r="J21" s="564"/>
      <c r="K21" s="562"/>
      <c r="L21" s="600"/>
      <c r="M21" s="564"/>
      <c r="N21" s="592"/>
      <c r="O21" s="565"/>
      <c r="P21" s="566"/>
      <c r="Q21" s="565"/>
      <c r="R21" s="562"/>
      <c r="S21" s="567" t="s">
        <v>657</v>
      </c>
      <c r="T21" s="568" t="s">
        <v>649</v>
      </c>
      <c r="U21" s="569">
        <v>25.5</v>
      </c>
      <c r="V21" s="570">
        <v>25.5</v>
      </c>
    </row>
    <row r="22" spans="8:8" s="546" ht="21.0" customFormat="1" customHeight="1">
      <c r="A22" s="571"/>
      <c r="B22" s="572"/>
      <c r="C22" s="572"/>
      <c r="D22" s="601"/>
      <c r="E22" s="601"/>
      <c r="F22" s="601"/>
      <c r="G22" s="601"/>
      <c r="H22" s="601"/>
      <c r="I22" s="574"/>
      <c r="J22" s="576"/>
      <c r="K22" s="574"/>
      <c r="L22" s="601"/>
      <c r="M22" s="576"/>
      <c r="N22" s="593"/>
      <c r="O22" s="577"/>
      <c r="P22" s="578"/>
      <c r="Q22" s="577"/>
      <c r="R22" s="574"/>
      <c r="S22" s="567" t="s">
        <v>658</v>
      </c>
      <c r="T22" s="568" t="s">
        <v>650</v>
      </c>
      <c r="U22" s="569">
        <v>24.5</v>
      </c>
      <c r="V22" s="570">
        <v>24.5</v>
      </c>
    </row>
    <row r="23" spans="8:8" s="546" ht="21.0" customFormat="1" customHeight="1">
      <c r="A23" s="579" t="s">
        <v>668</v>
      </c>
      <c r="B23" s="580" t="s">
        <v>669</v>
      </c>
      <c r="C23" s="580" t="s">
        <v>652</v>
      </c>
      <c r="D23" s="597"/>
      <c r="E23" s="598">
        <v>29364.0</v>
      </c>
      <c r="F23" s="598">
        <v>29507.0</v>
      </c>
      <c r="G23" s="598">
        <v>47768.0</v>
      </c>
      <c r="H23" s="597" t="s">
        <v>647</v>
      </c>
      <c r="I23" s="583" t="s">
        <v>653</v>
      </c>
      <c r="J23" s="584">
        <v>29364.0</v>
      </c>
      <c r="K23" s="585" t="s">
        <v>670</v>
      </c>
      <c r="L23" s="598">
        <v>29507.0</v>
      </c>
      <c r="M23" s="584">
        <v>38638.0</v>
      </c>
      <c r="N23" s="591">
        <v>47768.0</v>
      </c>
      <c r="O23" s="586">
        <v>263.8</v>
      </c>
      <c r="P23" s="599"/>
      <c r="Q23" s="586">
        <v>263.8</v>
      </c>
      <c r="R23" s="585" t="s">
        <v>671</v>
      </c>
      <c r="S23" s="569" t="s">
        <v>656</v>
      </c>
      <c r="T23" s="568" t="s">
        <v>650</v>
      </c>
      <c r="U23" s="569">
        <v>50.0</v>
      </c>
      <c r="V23" s="570">
        <v>50.0</v>
      </c>
    </row>
    <row r="24" spans="8:8" s="546" ht="21.0" customFormat="1" customHeight="1">
      <c r="A24" s="559"/>
      <c r="B24" s="560"/>
      <c r="C24" s="560"/>
      <c r="D24" s="600"/>
      <c r="E24" s="600"/>
      <c r="F24" s="600"/>
      <c r="G24" s="600"/>
      <c r="H24" s="600"/>
      <c r="I24" s="562"/>
      <c r="J24" s="564"/>
      <c r="K24" s="562"/>
      <c r="L24" s="600"/>
      <c r="M24" s="564"/>
      <c r="N24" s="592"/>
      <c r="O24" s="565"/>
      <c r="P24" s="566"/>
      <c r="Q24" s="565"/>
      <c r="R24" s="562"/>
      <c r="S24" s="567" t="s">
        <v>657</v>
      </c>
      <c r="T24" s="568" t="s">
        <v>649</v>
      </c>
      <c r="U24" s="569">
        <v>25.5</v>
      </c>
      <c r="V24" s="570">
        <v>25.5</v>
      </c>
    </row>
    <row r="25" spans="8:8" s="546" ht="21.0" customFormat="1" customHeight="1">
      <c r="A25" s="571"/>
      <c r="B25" s="572"/>
      <c r="C25" s="572"/>
      <c r="D25" s="601"/>
      <c r="E25" s="601"/>
      <c r="F25" s="601"/>
      <c r="G25" s="601"/>
      <c r="H25" s="601"/>
      <c r="I25" s="574"/>
      <c r="J25" s="576"/>
      <c r="K25" s="574"/>
      <c r="L25" s="601"/>
      <c r="M25" s="576"/>
      <c r="N25" s="593"/>
      <c r="O25" s="577"/>
      <c r="P25" s="578"/>
      <c r="Q25" s="577"/>
      <c r="R25" s="574"/>
      <c r="S25" s="567" t="s">
        <v>658</v>
      </c>
      <c r="T25" s="568" t="s">
        <v>650</v>
      </c>
      <c r="U25" s="569">
        <v>24.5</v>
      </c>
      <c r="V25" s="570">
        <v>24.5</v>
      </c>
    </row>
    <row r="26" spans="8:8" s="546" ht="20.25" customFormat="1" customHeight="1">
      <c r="A26" s="579" t="s">
        <v>672</v>
      </c>
      <c r="B26" s="580" t="s">
        <v>423</v>
      </c>
      <c r="C26" s="580" t="s">
        <v>652</v>
      </c>
      <c r="D26" s="598">
        <v>29643.0</v>
      </c>
      <c r="E26" s="598">
        <v>29643.0</v>
      </c>
      <c r="F26" s="598">
        <v>29325.0</v>
      </c>
      <c r="G26" s="598">
        <v>47951.0</v>
      </c>
      <c r="H26" s="597" t="s">
        <v>647</v>
      </c>
      <c r="I26" s="583" t="s">
        <v>653</v>
      </c>
      <c r="J26" s="584">
        <v>29643.0</v>
      </c>
      <c r="K26" s="585" t="s">
        <v>673</v>
      </c>
      <c r="L26" s="598">
        <v>29325.0</v>
      </c>
      <c r="M26" s="591">
        <v>38820.0</v>
      </c>
      <c r="N26" s="591">
        <v>47951.0</v>
      </c>
      <c r="O26" s="586">
        <v>98.0</v>
      </c>
      <c r="P26" s="580"/>
      <c r="Q26" s="597">
        <v>98.0</v>
      </c>
      <c r="R26" s="585" t="s">
        <v>661</v>
      </c>
      <c r="S26" s="569" t="s">
        <v>656</v>
      </c>
      <c r="T26" s="602" t="s">
        <v>650</v>
      </c>
      <c r="U26" s="569">
        <v>50.0</v>
      </c>
      <c r="V26" s="570">
        <v>50.0</v>
      </c>
    </row>
    <row r="27" spans="8:8" s="546" ht="20.25" customFormat="1" customHeight="1">
      <c r="A27" s="559"/>
      <c r="B27" s="560"/>
      <c r="C27" s="560"/>
      <c r="D27" s="600"/>
      <c r="E27" s="600"/>
      <c r="F27" s="600"/>
      <c r="G27" s="600"/>
      <c r="H27" s="600"/>
      <c r="I27" s="562"/>
      <c r="J27" s="564"/>
      <c r="K27" s="562"/>
      <c r="L27" s="600"/>
      <c r="M27" s="592"/>
      <c r="N27" s="592"/>
      <c r="O27" s="565"/>
      <c r="P27" s="560"/>
      <c r="Q27" s="600"/>
      <c r="R27" s="562"/>
      <c r="S27" s="569" t="s">
        <v>658</v>
      </c>
      <c r="T27" s="602" t="s">
        <v>649</v>
      </c>
      <c r="U27" s="569">
        <v>40.0</v>
      </c>
      <c r="V27" s="570">
        <v>40.0</v>
      </c>
    </row>
    <row r="28" spans="8:8" s="546" ht="20.25" customFormat="1" customHeight="1">
      <c r="A28" s="571"/>
      <c r="B28" s="572"/>
      <c r="C28" s="572"/>
      <c r="D28" s="601"/>
      <c r="E28" s="601"/>
      <c r="F28" s="601"/>
      <c r="G28" s="601"/>
      <c r="H28" s="601"/>
      <c r="I28" s="574"/>
      <c r="J28" s="576"/>
      <c r="K28" s="574"/>
      <c r="L28" s="601"/>
      <c r="M28" s="593"/>
      <c r="N28" s="593"/>
      <c r="O28" s="577"/>
      <c r="P28" s="572"/>
      <c r="Q28" s="601"/>
      <c r="R28" s="574"/>
      <c r="S28" s="569" t="s">
        <v>657</v>
      </c>
      <c r="T28" s="602" t="s">
        <v>650</v>
      </c>
      <c r="U28" s="569">
        <v>10.0</v>
      </c>
      <c r="V28" s="570">
        <v>10.0</v>
      </c>
    </row>
    <row r="29" spans="8:8" s="546" ht="17.25" customFormat="1" customHeight="1">
      <c r="A29" s="579" t="s">
        <v>674</v>
      </c>
      <c r="B29" s="580" t="s">
        <v>422</v>
      </c>
      <c r="C29" s="580" t="s">
        <v>652</v>
      </c>
      <c r="D29" s="597"/>
      <c r="E29" s="598">
        <v>31695.0</v>
      </c>
      <c r="F29" s="598">
        <v>32176.0</v>
      </c>
      <c r="G29" s="598">
        <v>44959.0</v>
      </c>
      <c r="H29" s="597" t="s">
        <v>647</v>
      </c>
      <c r="I29" s="603" t="s">
        <v>653</v>
      </c>
      <c r="J29" s="584">
        <v>31695.0</v>
      </c>
      <c r="K29" s="585" t="s">
        <v>675</v>
      </c>
      <c r="L29" s="598">
        <v>32176.0</v>
      </c>
      <c r="M29" s="591">
        <v>41308.0</v>
      </c>
      <c r="N29" s="591">
        <v>44959.0</v>
      </c>
      <c r="O29" s="586">
        <v>27.16</v>
      </c>
      <c r="P29" s="580"/>
      <c r="Q29" s="597">
        <v>27.16</v>
      </c>
      <c r="R29" s="585" t="s">
        <v>661</v>
      </c>
      <c r="S29" s="569" t="s">
        <v>656</v>
      </c>
      <c r="T29" s="602" t="s">
        <v>650</v>
      </c>
      <c r="U29" s="569">
        <v>50.0</v>
      </c>
      <c r="V29" s="570">
        <v>50.0</v>
      </c>
    </row>
    <row r="30" spans="8:8" s="546" ht="17.25" customFormat="1" customHeight="1">
      <c r="A30" s="559"/>
      <c r="B30" s="560"/>
      <c r="C30" s="560"/>
      <c r="D30" s="600"/>
      <c r="E30" s="600"/>
      <c r="F30" s="600"/>
      <c r="G30" s="600"/>
      <c r="H30" s="600"/>
      <c r="I30" s="604"/>
      <c r="J30" s="564"/>
      <c r="K30" s="562"/>
      <c r="L30" s="600"/>
      <c r="M30" s="592"/>
      <c r="N30" s="592"/>
      <c r="O30" s="565"/>
      <c r="P30" s="560"/>
      <c r="Q30" s="600"/>
      <c r="R30" s="562"/>
      <c r="S30" s="569" t="s">
        <v>657</v>
      </c>
      <c r="T30" s="602" t="s">
        <v>649</v>
      </c>
      <c r="U30" s="569">
        <v>17.75</v>
      </c>
      <c r="V30" s="570">
        <v>17.75</v>
      </c>
    </row>
    <row r="31" spans="8:8" s="546" ht="17.25" customFormat="1" customHeight="1">
      <c r="A31" s="571"/>
      <c r="B31" s="572"/>
      <c r="C31" s="572"/>
      <c r="D31" s="601"/>
      <c r="E31" s="601"/>
      <c r="F31" s="601"/>
      <c r="G31" s="601"/>
      <c r="H31" s="601"/>
      <c r="I31" s="605"/>
      <c r="J31" s="576"/>
      <c r="K31" s="574"/>
      <c r="L31" s="601"/>
      <c r="M31" s="593"/>
      <c r="N31" s="593"/>
      <c r="O31" s="577"/>
      <c r="P31" s="572"/>
      <c r="Q31" s="601"/>
      <c r="R31" s="574"/>
      <c r="S31" s="569" t="s">
        <v>658</v>
      </c>
      <c r="T31" s="602" t="s">
        <v>650</v>
      </c>
      <c r="U31" s="569">
        <v>32.25</v>
      </c>
      <c r="V31" s="570">
        <v>32.25</v>
      </c>
    </row>
    <row r="32" spans="8:8" s="546" ht="18.0" customFormat="1" customHeight="1">
      <c r="A32" s="579" t="s">
        <v>676</v>
      </c>
      <c r="B32" s="580" t="s">
        <v>677</v>
      </c>
      <c r="C32" s="580" t="s">
        <v>652</v>
      </c>
      <c r="D32" s="597"/>
      <c r="E32" s="597" t="s">
        <v>678</v>
      </c>
      <c r="F32" s="598">
        <v>35159.0</v>
      </c>
      <c r="G32" s="598">
        <v>44289.0</v>
      </c>
      <c r="H32" s="597" t="s">
        <v>647</v>
      </c>
      <c r="I32" s="603" t="s">
        <v>653</v>
      </c>
      <c r="J32" s="582" t="s">
        <v>678</v>
      </c>
      <c r="K32" s="585" t="s">
        <v>679</v>
      </c>
      <c r="L32" s="598">
        <v>44289.0</v>
      </c>
      <c r="M32" s="591" t="s">
        <v>15</v>
      </c>
      <c r="N32" s="591">
        <v>44289.0</v>
      </c>
      <c r="O32" s="586">
        <v>31.78</v>
      </c>
      <c r="P32" s="580"/>
      <c r="Q32" s="597">
        <v>31.78</v>
      </c>
      <c r="R32" s="585" t="s">
        <v>661</v>
      </c>
      <c r="S32" s="569" t="s">
        <v>656</v>
      </c>
      <c r="T32" s="602" t="s">
        <v>650</v>
      </c>
      <c r="U32" s="569">
        <v>50.0</v>
      </c>
      <c r="V32" s="570">
        <v>50.0</v>
      </c>
    </row>
    <row r="33" spans="8:8" s="546" ht="18.0" customFormat="1" customHeight="1">
      <c r="A33" s="559"/>
      <c r="B33" s="560"/>
      <c r="C33" s="560"/>
      <c r="D33" s="600"/>
      <c r="E33" s="600"/>
      <c r="F33" s="600"/>
      <c r="G33" s="600"/>
      <c r="H33" s="600"/>
      <c r="I33" s="604"/>
      <c r="J33" s="563"/>
      <c r="K33" s="562"/>
      <c r="L33" s="600"/>
      <c r="M33" s="592"/>
      <c r="N33" s="592"/>
      <c r="O33" s="565"/>
      <c r="P33" s="560"/>
      <c r="Q33" s="600"/>
      <c r="R33" s="562"/>
      <c r="S33" s="569" t="s">
        <v>657</v>
      </c>
      <c r="T33" s="602" t="s">
        <v>649</v>
      </c>
      <c r="U33" s="569">
        <v>25.0</v>
      </c>
      <c r="V33" s="570">
        <v>25.0</v>
      </c>
    </row>
    <row r="34" spans="8:8" s="546" ht="18.0" customFormat="1" customHeight="1">
      <c r="A34" s="571"/>
      <c r="B34" s="572"/>
      <c r="C34" s="572"/>
      <c r="D34" s="601"/>
      <c r="E34" s="601"/>
      <c r="F34" s="601"/>
      <c r="G34" s="601"/>
      <c r="H34" s="601"/>
      <c r="I34" s="605"/>
      <c r="J34" s="575"/>
      <c r="K34" s="574"/>
      <c r="L34" s="601"/>
      <c r="M34" s="593"/>
      <c r="N34" s="593"/>
      <c r="O34" s="577"/>
      <c r="P34" s="572"/>
      <c r="Q34" s="601"/>
      <c r="R34" s="574"/>
      <c r="S34" s="569" t="s">
        <v>658</v>
      </c>
      <c r="T34" s="602" t="s">
        <v>650</v>
      </c>
      <c r="U34" s="569">
        <v>25.0</v>
      </c>
      <c r="V34" s="570">
        <v>25.0</v>
      </c>
    </row>
    <row r="35" spans="8:8" s="546" ht="17.25" customFormat="1" customHeight="1">
      <c r="A35" s="579" t="s">
        <v>680</v>
      </c>
      <c r="B35" s="580" t="s">
        <v>681</v>
      </c>
      <c r="C35" s="580" t="s">
        <v>652</v>
      </c>
      <c r="D35" s="597"/>
      <c r="E35" s="598">
        <v>35195.0</v>
      </c>
      <c r="F35" s="598">
        <v>35215.0</v>
      </c>
      <c r="G35" s="598">
        <v>44345.0</v>
      </c>
      <c r="H35" s="597" t="s">
        <v>647</v>
      </c>
      <c r="I35" s="603" t="s">
        <v>653</v>
      </c>
      <c r="J35" s="584">
        <v>35195.0</v>
      </c>
      <c r="K35" s="585" t="s">
        <v>682</v>
      </c>
      <c r="L35" s="598">
        <v>35215.0</v>
      </c>
      <c r="M35" s="591" t="s">
        <v>15</v>
      </c>
      <c r="N35" s="591">
        <v>44345.0</v>
      </c>
      <c r="O35" s="586">
        <v>539.0</v>
      </c>
      <c r="P35" s="580"/>
      <c r="Q35" s="597">
        <v>539.0</v>
      </c>
      <c r="R35" s="585" t="s">
        <v>661</v>
      </c>
      <c r="S35" s="569" t="s">
        <v>656</v>
      </c>
      <c r="T35" s="602" t="s">
        <v>650</v>
      </c>
      <c r="U35" s="569">
        <v>50.0</v>
      </c>
      <c r="V35" s="570">
        <v>50.0</v>
      </c>
    </row>
    <row r="36" spans="8:8" s="546" ht="17.25" customFormat="1" customHeight="1">
      <c r="A36" s="559"/>
      <c r="B36" s="560"/>
      <c r="C36" s="560"/>
      <c r="D36" s="600"/>
      <c r="E36" s="600"/>
      <c r="F36" s="600"/>
      <c r="G36" s="600"/>
      <c r="H36" s="600"/>
      <c r="I36" s="604"/>
      <c r="J36" s="564"/>
      <c r="K36" s="562"/>
      <c r="L36" s="600"/>
      <c r="M36" s="592"/>
      <c r="N36" s="592"/>
      <c r="O36" s="565"/>
      <c r="P36" s="560"/>
      <c r="Q36" s="600"/>
      <c r="R36" s="562"/>
      <c r="S36" s="569" t="s">
        <v>657</v>
      </c>
      <c r="T36" s="602" t="s">
        <v>649</v>
      </c>
      <c r="U36" s="569">
        <v>28.5</v>
      </c>
      <c r="V36" s="570">
        <v>28.5</v>
      </c>
    </row>
    <row r="37" spans="8:8" s="546" ht="17.25" customFormat="1" customHeight="1">
      <c r="A37" s="571"/>
      <c r="B37" s="572"/>
      <c r="C37" s="572"/>
      <c r="D37" s="601"/>
      <c r="E37" s="601"/>
      <c r="F37" s="601"/>
      <c r="G37" s="601"/>
      <c r="H37" s="601"/>
      <c r="I37" s="605"/>
      <c r="J37" s="576"/>
      <c r="K37" s="574"/>
      <c r="L37" s="601"/>
      <c r="M37" s="593"/>
      <c r="N37" s="593"/>
      <c r="O37" s="577"/>
      <c r="P37" s="572"/>
      <c r="Q37" s="601"/>
      <c r="R37" s="574"/>
      <c r="S37" s="569" t="s">
        <v>658</v>
      </c>
      <c r="T37" s="602" t="s">
        <v>650</v>
      </c>
      <c r="U37" s="569">
        <v>21.5</v>
      </c>
      <c r="V37" s="570">
        <v>21.5</v>
      </c>
    </row>
    <row r="38" spans="8:8" s="546" ht="18.0" customFormat="1" customHeight="1">
      <c r="A38" s="579" t="s">
        <v>683</v>
      </c>
      <c r="B38" s="580" t="s">
        <v>424</v>
      </c>
      <c r="C38" s="580" t="s">
        <v>652</v>
      </c>
      <c r="D38" s="598">
        <v>35347.0</v>
      </c>
      <c r="E38" s="598">
        <v>35347.0</v>
      </c>
      <c r="F38" s="598">
        <v>35398.0</v>
      </c>
      <c r="G38" s="598">
        <v>44528.0</v>
      </c>
      <c r="H38" s="597" t="s">
        <v>647</v>
      </c>
      <c r="I38" s="603" t="s">
        <v>653</v>
      </c>
      <c r="J38" s="584">
        <v>35347.0</v>
      </c>
      <c r="K38" s="585" t="s">
        <v>684</v>
      </c>
      <c r="L38" s="597" t="s">
        <v>15</v>
      </c>
      <c r="M38" s="591" t="s">
        <v>15</v>
      </c>
      <c r="N38" s="591">
        <v>44528.0</v>
      </c>
      <c r="O38" s="586">
        <v>10.87</v>
      </c>
      <c r="P38" s="580"/>
      <c r="Q38" s="597">
        <v>10.87</v>
      </c>
      <c r="R38" s="585" t="s">
        <v>648</v>
      </c>
      <c r="S38" s="569" t="s">
        <v>656</v>
      </c>
      <c r="T38" s="602" t="s">
        <v>650</v>
      </c>
      <c r="U38" s="569">
        <v>50.0</v>
      </c>
      <c r="V38" s="570">
        <v>50.0</v>
      </c>
    </row>
    <row r="39" spans="8:8" s="546" ht="18.0" customFormat="1" customHeight="1">
      <c r="A39" s="559"/>
      <c r="B39" s="560"/>
      <c r="C39" s="560"/>
      <c r="D39" s="600"/>
      <c r="E39" s="600"/>
      <c r="F39" s="600"/>
      <c r="G39" s="600"/>
      <c r="H39" s="600"/>
      <c r="I39" s="604"/>
      <c r="J39" s="564"/>
      <c r="K39" s="562"/>
      <c r="L39" s="600"/>
      <c r="M39" s="592"/>
      <c r="N39" s="592"/>
      <c r="O39" s="565"/>
      <c r="P39" s="560"/>
      <c r="Q39" s="600"/>
      <c r="R39" s="562"/>
      <c r="S39" s="569" t="s">
        <v>658</v>
      </c>
      <c r="T39" s="602" t="s">
        <v>649</v>
      </c>
      <c r="U39" s="569">
        <v>25.0</v>
      </c>
      <c r="V39" s="570">
        <v>25.0</v>
      </c>
    </row>
    <row r="40" spans="8:8" s="546" ht="18.0" customFormat="1" customHeight="1">
      <c r="A40" s="571"/>
      <c r="B40" s="572"/>
      <c r="C40" s="572"/>
      <c r="D40" s="601"/>
      <c r="E40" s="601"/>
      <c r="F40" s="601"/>
      <c r="G40" s="601"/>
      <c r="H40" s="601"/>
      <c r="I40" s="605"/>
      <c r="J40" s="576"/>
      <c r="K40" s="574"/>
      <c r="L40" s="601"/>
      <c r="M40" s="593"/>
      <c r="N40" s="593"/>
      <c r="O40" s="577"/>
      <c r="P40" s="572"/>
      <c r="Q40" s="601"/>
      <c r="R40" s="574"/>
      <c r="S40" s="569" t="s">
        <v>657</v>
      </c>
      <c r="T40" s="602" t="s">
        <v>650</v>
      </c>
      <c r="U40" s="569">
        <v>25.0</v>
      </c>
      <c r="V40" s="570">
        <v>25.0</v>
      </c>
    </row>
    <row r="41" spans="8:8" s="546" ht="18.0" customFormat="1" customHeight="1">
      <c r="A41" s="579" t="s">
        <v>686</v>
      </c>
      <c r="B41" s="580" t="s">
        <v>687</v>
      </c>
      <c r="C41" s="580" t="s">
        <v>646</v>
      </c>
      <c r="D41" s="597" t="s">
        <v>688</v>
      </c>
      <c r="E41" s="597" t="s">
        <v>15</v>
      </c>
      <c r="F41" s="598">
        <v>39758.0</v>
      </c>
      <c r="G41" s="598">
        <v>47062.0</v>
      </c>
      <c r="H41" s="597" t="s">
        <v>647</v>
      </c>
      <c r="I41" s="585" t="s">
        <v>685</v>
      </c>
      <c r="J41" s="584" t="s">
        <v>15</v>
      </c>
      <c r="K41" s="585" t="s">
        <v>689</v>
      </c>
      <c r="L41" s="598">
        <v>39758.0</v>
      </c>
      <c r="M41" s="591" t="s">
        <v>15</v>
      </c>
      <c r="N41" s="591">
        <v>47062.0</v>
      </c>
      <c r="O41" s="586">
        <v>24.159</v>
      </c>
      <c r="P41" s="580"/>
      <c r="Q41" s="597">
        <v>24.159</v>
      </c>
      <c r="R41" s="585" t="s">
        <v>661</v>
      </c>
      <c r="S41" s="569" t="s">
        <v>656</v>
      </c>
      <c r="T41" s="602" t="s">
        <v>650</v>
      </c>
      <c r="U41" s="569">
        <v>25.0</v>
      </c>
      <c r="V41" s="570">
        <v>25.0</v>
      </c>
    </row>
    <row r="42" spans="8:8" s="546" ht="18.0" customFormat="1" customHeight="1">
      <c r="A42" s="559"/>
      <c r="B42" s="560"/>
      <c r="C42" s="560"/>
      <c r="D42" s="600"/>
      <c r="E42" s="600"/>
      <c r="F42" s="600"/>
      <c r="G42" s="600"/>
      <c r="H42" s="600"/>
      <c r="I42" s="562"/>
      <c r="J42" s="564"/>
      <c r="K42" s="562"/>
      <c r="L42" s="600"/>
      <c r="M42" s="592"/>
      <c r="N42" s="592"/>
      <c r="O42" s="565"/>
      <c r="P42" s="560"/>
      <c r="Q42" s="600"/>
      <c r="R42" s="562"/>
      <c r="S42" s="567" t="s">
        <v>657</v>
      </c>
      <c r="T42" s="568" t="s">
        <v>649</v>
      </c>
      <c r="U42" s="569">
        <v>37.5</v>
      </c>
      <c r="V42" s="570">
        <v>37.5</v>
      </c>
    </row>
    <row r="43" spans="8:8" s="546" ht="18.0" customFormat="1" customHeight="1">
      <c r="A43" s="606"/>
      <c r="B43" s="607"/>
      <c r="C43" s="607"/>
      <c r="D43" s="608"/>
      <c r="E43" s="608"/>
      <c r="F43" s="608"/>
      <c r="G43" s="608"/>
      <c r="H43" s="608"/>
      <c r="I43" s="609"/>
      <c r="J43" s="610"/>
      <c r="K43" s="609"/>
      <c r="L43" s="608"/>
      <c r="M43" s="611"/>
      <c r="N43" s="611"/>
      <c r="O43" s="612"/>
      <c r="P43" s="607"/>
      <c r="Q43" s="608"/>
      <c r="R43" s="609"/>
      <c r="S43" s="613" t="s">
        <v>658</v>
      </c>
      <c r="T43" s="614" t="s">
        <v>650</v>
      </c>
      <c r="U43" s="615">
        <v>37.5</v>
      </c>
      <c r="V43" s="616">
        <v>37.5</v>
      </c>
    </row>
    <row r="46" spans="8:8">
      <c r="A46" s="119" t="s">
        <v>522</v>
      </c>
      <c r="B46" s="189"/>
      <c r="C46" s="189"/>
      <c r="D46" s="189"/>
      <c r="E46" s="189"/>
      <c r="F46" s="189"/>
      <c r="G46" s="190"/>
      <c r="H46" s="190"/>
      <c r="I46" s="190"/>
    </row>
    <row r="47" spans="8:8">
      <c r="A47" s="191" t="s">
        <v>523</v>
      </c>
      <c r="B47" s="191"/>
      <c r="C47" s="191"/>
      <c r="D47" s="191"/>
      <c r="E47" s="191"/>
      <c r="F47" s="191"/>
      <c r="G47" s="191"/>
      <c r="H47" s="190"/>
      <c r="I47" s="190"/>
    </row>
    <row r="48" spans="8:8">
      <c r="A48" s="40" t="s">
        <v>504</v>
      </c>
      <c r="B48" s="498"/>
      <c r="C48" s="498"/>
      <c r="D48" s="498"/>
      <c r="E48" s="498"/>
      <c r="F48" s="498"/>
      <c r="G48" s="499"/>
      <c r="H48" s="190"/>
      <c r="I48" s="190"/>
    </row>
    <row r="49" spans="8:8">
      <c r="A49" s="498"/>
      <c r="B49" s="498"/>
      <c r="C49" s="498"/>
      <c r="D49" s="498"/>
      <c r="E49" s="498"/>
      <c r="F49" s="498"/>
      <c r="G49" s="498"/>
      <c r="H49" s="190"/>
      <c r="I49" s="190"/>
    </row>
    <row r="50" spans="8:8">
      <c r="A50" s="42" t="s">
        <v>505</v>
      </c>
      <c r="B50" s="42"/>
      <c r="C50" s="42"/>
      <c r="D50" s="42"/>
      <c r="E50" s="42"/>
      <c r="F50" s="42"/>
      <c r="G50" s="42"/>
      <c r="H50" s="190"/>
      <c r="I50" s="190"/>
    </row>
    <row r="51" spans="8:8">
      <c r="A51" s="194"/>
      <c r="B51" s="194"/>
      <c r="C51" s="195"/>
      <c r="D51" s="195"/>
      <c r="E51" s="195"/>
      <c r="F51" s="195"/>
      <c r="G51" s="164"/>
      <c r="H51" s="164"/>
      <c r="I51" s="164"/>
    </row>
    <row r="52" spans="8:8">
      <c r="A52" s="164"/>
      <c r="B52" s="164"/>
      <c r="C52" s="164"/>
      <c r="D52" s="164"/>
      <c r="E52" s="164"/>
      <c r="F52" s="164"/>
      <c r="G52" s="164"/>
      <c r="H52" s="164"/>
      <c r="I52" s="164"/>
    </row>
    <row r="53" spans="8:8" ht="17.25">
      <c r="A53" s="164"/>
      <c r="B53" s="164"/>
      <c r="C53" s="164"/>
      <c r="D53" s="164"/>
      <c r="E53" s="164"/>
      <c r="F53" s="164"/>
      <c r="G53" s="164"/>
      <c r="H53" s="164"/>
      <c r="I53" s="164"/>
    </row>
    <row r="54" spans="8:8" ht="45.0">
      <c r="A54" s="271" t="s">
        <v>506</v>
      </c>
      <c r="B54" s="272" t="s">
        <v>508</v>
      </c>
      <c r="C54" s="164"/>
      <c r="D54" s="164"/>
      <c r="E54" s="164"/>
      <c r="F54" s="164"/>
      <c r="G54" s="164"/>
      <c r="H54" s="164"/>
      <c r="I54" s="164"/>
      <c r="L54" s="190"/>
      <c r="M54" s="190"/>
      <c r="N54" s="190"/>
      <c r="O54" s="190"/>
      <c r="P54" s="190"/>
      <c r="Q54" s="190"/>
    </row>
    <row r="55" spans="8:8" ht="36.0">
      <c r="A55" s="273" t="s">
        <v>5</v>
      </c>
      <c r="B55" s="274" t="s">
        <v>509</v>
      </c>
      <c r="C55" s="164"/>
      <c r="D55" s="164"/>
      <c r="E55" s="164"/>
      <c r="F55" s="164"/>
      <c r="G55" s="164"/>
      <c r="H55" s="164"/>
      <c r="I55" s="164"/>
    </row>
    <row r="56" spans="8:8" ht="18.0">
      <c r="A56" s="273" t="s">
        <v>12</v>
      </c>
      <c r="B56" s="275">
        <v>45093.0</v>
      </c>
      <c r="C56" s="164"/>
      <c r="D56" s="164"/>
      <c r="E56" s="164"/>
      <c r="F56" s="164"/>
      <c r="G56" s="164"/>
      <c r="H56" s="164"/>
      <c r="I56" s="164"/>
    </row>
    <row r="57" spans="8:8" ht="30.75">
      <c r="A57" s="276" t="s">
        <v>507</v>
      </c>
      <c r="B57" s="277"/>
      <c r="C57" s="164"/>
      <c r="D57" s="164"/>
      <c r="E57" s="164"/>
      <c r="F57" s="164"/>
      <c r="G57" s="164"/>
      <c r="H57" s="164"/>
      <c r="I57" s="164"/>
    </row>
    <row r="58" spans="8:8">
      <c r="A58" s="190"/>
      <c r="B58" s="190"/>
      <c r="C58" s="190"/>
      <c r="D58" s="190"/>
      <c r="E58" s="190"/>
      <c r="F58" s="190"/>
      <c r="G58" s="190"/>
      <c r="H58" s="190"/>
      <c r="I58" s="190"/>
    </row>
  </sheetData>
  <mergeCells count="228">
    <mergeCell ref="A47:G47"/>
    <mergeCell ref="N41:N43"/>
    <mergeCell ref="G41:G43"/>
    <mergeCell ref="Q35:Q37"/>
    <mergeCell ref="I41:I43"/>
    <mergeCell ref="M41:M43"/>
    <mergeCell ref="R41:R43"/>
    <mergeCell ref="D38:D40"/>
    <mergeCell ref="Q26:Q28"/>
    <mergeCell ref="E23:E25"/>
    <mergeCell ref="R5:R7"/>
    <mergeCell ref="G14:G16"/>
    <mergeCell ref="Q6:Q7"/>
    <mergeCell ref="I5:L6"/>
    <mergeCell ref="H14:H16"/>
    <mergeCell ref="J8:J10"/>
    <mergeCell ref="K8:K10"/>
    <mergeCell ref="L8:L10"/>
    <mergeCell ref="N20:N22"/>
    <mergeCell ref="B11:B13"/>
    <mergeCell ref="A14:A16"/>
    <mergeCell ref="C5:H6"/>
    <mergeCell ref="Q8:Q10"/>
    <mergeCell ref="I11:I13"/>
    <mergeCell ref="A2:L2"/>
    <mergeCell ref="A1:L1"/>
    <mergeCell ref="H20:H22"/>
    <mergeCell ref="A11:A13"/>
    <mergeCell ref="D14:D16"/>
    <mergeCell ref="C11:C13"/>
    <mergeCell ref="B14:B16"/>
    <mergeCell ref="C14:C16"/>
    <mergeCell ref="F14:F16"/>
    <mergeCell ref="O5:Q5"/>
    <mergeCell ref="O6:P6"/>
    <mergeCell ref="M5:N6"/>
    <mergeCell ref="K14:K16"/>
    <mergeCell ref="A8:A10"/>
    <mergeCell ref="G8:G10"/>
    <mergeCell ref="E14:E16"/>
    <mergeCell ref="F8:F10"/>
    <mergeCell ref="E8:E10"/>
    <mergeCell ref="D8:D10"/>
    <mergeCell ref="C8:C10"/>
    <mergeCell ref="H8:H10"/>
    <mergeCell ref="M11:M13"/>
    <mergeCell ref="B8:B10"/>
    <mergeCell ref="I8:I10"/>
    <mergeCell ref="J14:J16"/>
    <mergeCell ref="M8:M10"/>
    <mergeCell ref="N14:N16"/>
    <mergeCell ref="K11:K13"/>
    <mergeCell ref="O8:O10"/>
    <mergeCell ref="P8:P10"/>
    <mergeCell ref="S5:T6"/>
    <mergeCell ref="U5:V6"/>
    <mergeCell ref="G23:G25"/>
    <mergeCell ref="M17:M19"/>
    <mergeCell ref="D20:D22"/>
    <mergeCell ref="P20:P22"/>
    <mergeCell ref="R14:R16"/>
    <mergeCell ref="J20:J22"/>
    <mergeCell ref="P14:P16"/>
    <mergeCell ref="P11:P13"/>
    <mergeCell ref="Q11:Q13"/>
    <mergeCell ref="R11:R13"/>
    <mergeCell ref="R8:R10"/>
    <mergeCell ref="M20:M22"/>
    <mergeCell ref="H11:H13"/>
    <mergeCell ref="O11:O13"/>
    <mergeCell ref="E20:E22"/>
    <mergeCell ref="N17:N19"/>
    <mergeCell ref="L23:L25"/>
    <mergeCell ref="F20:F22"/>
    <mergeCell ref="D11:D13"/>
    <mergeCell ref="E11:E13"/>
    <mergeCell ref="F11:F13"/>
    <mergeCell ref="I23:I25"/>
    <mergeCell ref="Q14:Q16"/>
    <mergeCell ref="G11:G13"/>
    <mergeCell ref="N8:N10"/>
    <mergeCell ref="J11:J13"/>
    <mergeCell ref="L14:L16"/>
    <mergeCell ref="L11:L13"/>
    <mergeCell ref="N11:N13"/>
    <mergeCell ref="O29:O31"/>
    <mergeCell ref="B29:B31"/>
    <mergeCell ref="O26:O28"/>
    <mergeCell ref="N26:N28"/>
    <mergeCell ref="M26:M28"/>
    <mergeCell ref="D29:D31"/>
    <mergeCell ref="D41:D43"/>
    <mergeCell ref="G32:G34"/>
    <mergeCell ref="I35:I37"/>
    <mergeCell ref="B32:B34"/>
    <mergeCell ref="A23:A25"/>
    <mergeCell ref="O23:O25"/>
    <mergeCell ref="E29:E31"/>
    <mergeCell ref="L32:L34"/>
    <mergeCell ref="R26:R28"/>
    <mergeCell ref="N29:N31"/>
    <mergeCell ref="R23:R25"/>
    <mergeCell ref="C29:C31"/>
    <mergeCell ref="J32:J34"/>
    <mergeCell ref="A35:A37"/>
    <mergeCell ref="K38:K40"/>
    <mergeCell ref="I38:I40"/>
    <mergeCell ref="G38:G40"/>
    <mergeCell ref="C38:C40"/>
    <mergeCell ref="K35:K37"/>
    <mergeCell ref="A32:A34"/>
    <mergeCell ref="O17:O19"/>
    <mergeCell ref="I20:I22"/>
    <mergeCell ref="F17:F19"/>
    <mergeCell ref="D17:D19"/>
    <mergeCell ref="B17:B19"/>
    <mergeCell ref="D32:D34"/>
    <mergeCell ref="P23:P25"/>
    <mergeCell ref="D23:D25"/>
    <mergeCell ref="M23:M25"/>
    <mergeCell ref="A20:A22"/>
    <mergeCell ref="B20:B22"/>
    <mergeCell ref="C20:C22"/>
    <mergeCell ref="Q20:Q22"/>
    <mergeCell ref="R20:R22"/>
    <mergeCell ref="G20:G22"/>
    <mergeCell ref="C17:C19"/>
    <mergeCell ref="K17:K19"/>
    <mergeCell ref="A17:A19"/>
    <mergeCell ref="G17:G19"/>
    <mergeCell ref="J17:J19"/>
    <mergeCell ref="I17:I19"/>
    <mergeCell ref="H17:H19"/>
    <mergeCell ref="E17:E19"/>
    <mergeCell ref="L17:L19"/>
    <mergeCell ref="B23:B25"/>
    <mergeCell ref="P26:P28"/>
    <mergeCell ref="H32:H34"/>
    <mergeCell ref="C23:C25"/>
    <mergeCell ref="O14:O16"/>
    <mergeCell ref="K20:K22"/>
    <mergeCell ref="I14:I16"/>
    <mergeCell ref="L20:L22"/>
    <mergeCell ref="M14:M16"/>
    <mergeCell ref="Q23:Q25"/>
    <mergeCell ref="F23:F25"/>
    <mergeCell ref="P17:P19"/>
    <mergeCell ref="Q17:Q19"/>
    <mergeCell ref="R17:R19"/>
    <mergeCell ref="C32:C34"/>
    <mergeCell ref="K32:K34"/>
    <mergeCell ref="I32:I34"/>
    <mergeCell ref="F32:F34"/>
    <mergeCell ref="F41:F43"/>
    <mergeCell ref="N38:N40"/>
    <mergeCell ref="P41:P43"/>
    <mergeCell ref="O41:O43"/>
    <mergeCell ref="K41:K43"/>
    <mergeCell ref="A38:A40"/>
    <mergeCell ref="B38:B40"/>
    <mergeCell ref="R35:R37"/>
    <mergeCell ref="H41:H43"/>
    <mergeCell ref="J41:J43"/>
    <mergeCell ref="L41:L43"/>
    <mergeCell ref="Q38:Q40"/>
    <mergeCell ref="Q32:Q34"/>
    <mergeCell ref="O32:O34"/>
    <mergeCell ref="H38:H40"/>
    <mergeCell ref="C35:C37"/>
    <mergeCell ref="M32:M34"/>
    <mergeCell ref="L38:L40"/>
    <mergeCell ref="P32:P34"/>
    <mergeCell ref="F38:F40"/>
    <mergeCell ref="N32:N34"/>
    <mergeCell ref="B35:B37"/>
    <mergeCell ref="L35:L37"/>
    <mergeCell ref="D35:D37"/>
    <mergeCell ref="L29:L31"/>
    <mergeCell ref="D26:D28"/>
    <mergeCell ref="E26:E28"/>
    <mergeCell ref="A41:A43"/>
    <mergeCell ref="P38:P40"/>
    <mergeCell ref="Q41:Q43"/>
    <mergeCell ref="O38:O40"/>
    <mergeCell ref="E38:E40"/>
    <mergeCell ref="M35:M37"/>
    <mergeCell ref="N35:N37"/>
    <mergeCell ref="O35:O37"/>
    <mergeCell ref="P35:P37"/>
    <mergeCell ref="R32:R34"/>
    <mergeCell ref="R29:R31"/>
    <mergeCell ref="Q29:Q31"/>
    <mergeCell ref="E35:E37"/>
    <mergeCell ref="J38:J40"/>
    <mergeCell ref="M29:M31"/>
    <mergeCell ref="G26:G28"/>
    <mergeCell ref="F29:F31"/>
    <mergeCell ref="J26:J28"/>
    <mergeCell ref="I26:I28"/>
    <mergeCell ref="H26:H28"/>
    <mergeCell ref="L26:L28"/>
    <mergeCell ref="J35:J37"/>
    <mergeCell ref="G29:G31"/>
    <mergeCell ref="F35:F37"/>
    <mergeCell ref="J29:J31"/>
    <mergeCell ref="I29:I31"/>
    <mergeCell ref="H29:H31"/>
    <mergeCell ref="B26:B28"/>
    <mergeCell ref="C26:C28"/>
    <mergeCell ref="A26:A28"/>
    <mergeCell ref="H35:H37"/>
    <mergeCell ref="K29:K31"/>
    <mergeCell ref="G35:G37"/>
    <mergeCell ref="K26:K28"/>
    <mergeCell ref="F26:F28"/>
    <mergeCell ref="R38:R40"/>
    <mergeCell ref="B41:B43"/>
    <mergeCell ref="M38:M40"/>
    <mergeCell ref="E41:E43"/>
    <mergeCell ref="C41:C43"/>
    <mergeCell ref="O20:O22"/>
    <mergeCell ref="H23:H25"/>
    <mergeCell ref="J23:J25"/>
    <mergeCell ref="K23:K25"/>
    <mergeCell ref="N23:N25"/>
    <mergeCell ref="P29:P31"/>
    <mergeCell ref="E32:E34"/>
    <mergeCell ref="A29:A31"/>
  </mergeCells>
  <pageMargins left="0.7086614173228347" right="0.7086614173228347" top="0.7480314960629921" bottom="0.7480314960629921" header="0.31496062992125984" footer="0.31496062992125984"/>
  <pageSetup paperSize="9" scale="36" orientation="landscape"/>
</worksheet>
</file>

<file path=xl/worksheets/sheet22.xml><?xml version="1.0" encoding="utf-8"?>
<worksheet xmlns:r="http://schemas.openxmlformats.org/officeDocument/2006/relationships" xmlns="http://schemas.openxmlformats.org/spreadsheetml/2006/main">
  <sheetPr>
    <tabColor rgb="FFFFFF00"/>
  </sheetPr>
  <dimension ref="A1:K37"/>
  <sheetViews>
    <sheetView workbookViewId="0" topLeftCell="A10">
      <selection activeCell="I25" sqref="I25"/>
    </sheetView>
  </sheetViews>
  <sheetFormatPr defaultRowHeight="11.25" defaultColWidth="12"/>
  <cols>
    <col min="1" max="1" customWidth="1" width="34.33203" style="617"/>
    <col min="2" max="2" customWidth="1" width="20.164062" style="617"/>
    <col min="3" max="3" customWidth="1" bestFit="1" width="35.664062" style="617"/>
    <col min="4" max="4" customWidth="1" width="21.332031" style="617"/>
    <col min="5" max="5" customWidth="1" width="20.832031" style="617"/>
    <col min="6" max="6" customWidth="1" width="22.164062" style="617"/>
    <col min="7" max="7" customWidth="1" width="16.332031" style="617"/>
    <col min="8" max="8" customWidth="1" width="14.832031" style="617"/>
    <col min="9" max="9" customWidth="1" width="18.164062" style="617"/>
    <col min="10" max="10" customWidth="1" width="20.832031" style="617"/>
    <col min="11" max="16384" customWidth="0" width="12.0" style="617"/>
  </cols>
  <sheetData>
    <row r="1" spans="8:8" ht="27.75">
      <c r="A1" s="13" t="s">
        <v>469</v>
      </c>
      <c r="B1" s="13"/>
      <c r="C1" s="13"/>
      <c r="D1" s="13"/>
      <c r="E1" s="13"/>
      <c r="F1" s="13"/>
      <c r="G1" s="618"/>
      <c r="H1" s="618"/>
      <c r="I1" s="618"/>
      <c r="J1" s="618"/>
    </row>
    <row r="2" spans="8:8" ht="27.75">
      <c r="A2" s="15" t="s">
        <v>690</v>
      </c>
      <c r="B2" s="15"/>
      <c r="C2" s="15"/>
      <c r="D2" s="15"/>
      <c r="E2" s="15"/>
      <c r="F2" s="15"/>
      <c r="G2" s="619"/>
      <c r="H2" s="619"/>
      <c r="I2" s="619"/>
    </row>
    <row r="3" spans="8:8" ht="12.0"/>
    <row r="4" spans="8:8" ht="39.75" customHeight="1">
      <c r="A4" s="620" t="s">
        <v>828</v>
      </c>
      <c r="B4" s="621"/>
      <c r="C4" s="622" t="s">
        <v>691</v>
      </c>
      <c r="D4" s="623" t="s">
        <v>416</v>
      </c>
      <c r="E4" s="622" t="s">
        <v>692</v>
      </c>
      <c r="F4" s="624" t="s">
        <v>591</v>
      </c>
      <c r="G4" s="625"/>
      <c r="H4" s="624" t="s">
        <v>693</v>
      </c>
      <c r="I4" s="625"/>
      <c r="J4" s="623" t="s">
        <v>752</v>
      </c>
    </row>
    <row r="5" spans="8:8" ht="15.75">
      <c r="A5" s="626"/>
      <c r="B5" s="627"/>
      <c r="C5" s="628"/>
      <c r="D5" s="629"/>
      <c r="E5" s="628"/>
      <c r="F5" s="630" t="s">
        <v>694</v>
      </c>
      <c r="G5" s="630" t="s">
        <v>750</v>
      </c>
      <c r="H5" s="630" t="s">
        <v>694</v>
      </c>
      <c r="I5" s="630" t="s">
        <v>750</v>
      </c>
      <c r="J5" s="629"/>
    </row>
    <row r="6" spans="8:8" ht="17.25">
      <c r="A6" s="626"/>
      <c r="B6" s="627"/>
      <c r="C6" s="626" t="s">
        <v>695</v>
      </c>
      <c r="D6" s="631" t="s">
        <v>696</v>
      </c>
      <c r="E6" s="632" t="s">
        <v>697</v>
      </c>
      <c r="F6" s="633">
        <v>0.0</v>
      </c>
      <c r="G6" s="634">
        <v>1.0</v>
      </c>
      <c r="H6" s="635"/>
      <c r="I6" s="636">
        <v>1.664302986</v>
      </c>
      <c r="J6" s="637"/>
    </row>
    <row r="7" spans="8:8" ht="45.75">
      <c r="A7" s="626"/>
      <c r="B7" s="627"/>
      <c r="C7" s="626"/>
      <c r="D7" s="631"/>
      <c r="E7" s="632" t="s">
        <v>698</v>
      </c>
      <c r="F7" s="638">
        <v>5.0</v>
      </c>
      <c r="G7" s="639">
        <v>6.0</v>
      </c>
      <c r="H7" s="635">
        <v>0.509586824</v>
      </c>
      <c r="I7" s="636">
        <v>0.7456038</v>
      </c>
      <c r="J7" s="640"/>
    </row>
    <row r="8" spans="8:8" ht="45.75">
      <c r="A8" s="626"/>
      <c r="B8" s="627"/>
      <c r="C8" s="626"/>
      <c r="D8" s="631"/>
      <c r="E8" s="632" t="s">
        <v>699</v>
      </c>
      <c r="F8" s="638">
        <v>22.0</v>
      </c>
      <c r="G8" s="639">
        <v>5.0</v>
      </c>
      <c r="H8" s="635">
        <v>2.120990517</v>
      </c>
      <c r="I8" s="636">
        <v>0.210936072</v>
      </c>
      <c r="J8" s="640"/>
    </row>
    <row r="9" spans="8:8" ht="45.75">
      <c r="A9" s="626"/>
      <c r="B9" s="627"/>
      <c r="C9" s="626"/>
      <c r="D9" s="631"/>
      <c r="E9" s="632" t="s">
        <v>700</v>
      </c>
      <c r="F9" s="638">
        <v>67.0</v>
      </c>
      <c r="G9" s="639">
        <v>0.0</v>
      </c>
      <c r="H9" s="635">
        <v>2.747993713</v>
      </c>
      <c r="I9" s="636"/>
      <c r="J9" s="640"/>
    </row>
    <row r="10" spans="8:8" ht="16.5">
      <c r="A10" s="626"/>
      <c r="B10" s="627"/>
      <c r="C10" s="626" t="s">
        <v>695</v>
      </c>
      <c r="D10" s="631" t="s">
        <v>701</v>
      </c>
      <c r="E10" s="632" t="s">
        <v>697</v>
      </c>
      <c r="F10" s="638">
        <v>0.0</v>
      </c>
      <c r="G10" s="639">
        <v>0.0</v>
      </c>
      <c r="H10" s="641"/>
      <c r="I10" s="642"/>
      <c r="J10" s="640"/>
    </row>
    <row r="11" spans="8:8" ht="45.75">
      <c r="A11" s="626"/>
      <c r="B11" s="627"/>
      <c r="C11" s="626"/>
      <c r="D11" s="631"/>
      <c r="E11" s="632" t="s">
        <v>698</v>
      </c>
      <c r="F11" s="638">
        <v>0.0</v>
      </c>
      <c r="G11" s="639">
        <v>1.0</v>
      </c>
      <c r="H11" s="641"/>
      <c r="I11" s="642">
        <v>0.9824</v>
      </c>
      <c r="J11" s="640"/>
    </row>
    <row r="12" spans="8:8" ht="45.75">
      <c r="A12" s="626"/>
      <c r="B12" s="627"/>
      <c r="C12" s="626"/>
      <c r="D12" s="631"/>
      <c r="E12" s="632" t="s">
        <v>699</v>
      </c>
      <c r="F12" s="638">
        <v>9.0</v>
      </c>
      <c r="G12" s="639">
        <v>11.0</v>
      </c>
      <c r="H12" s="641">
        <v>0.160299108</v>
      </c>
      <c r="I12" s="642">
        <v>0.4528</v>
      </c>
      <c r="J12" s="640"/>
    </row>
    <row r="13" spans="8:8" ht="45.75">
      <c r="A13" s="626"/>
      <c r="B13" s="627"/>
      <c r="C13" s="626"/>
      <c r="D13" s="631"/>
      <c r="E13" s="632" t="s">
        <v>700</v>
      </c>
      <c r="F13" s="638">
        <v>97.0</v>
      </c>
      <c r="G13" s="639">
        <v>0.0</v>
      </c>
      <c r="H13" s="641">
        <v>1.05561336</v>
      </c>
      <c r="I13" s="642"/>
      <c r="J13" s="640"/>
    </row>
    <row r="14" spans="8:8" ht="17.25">
      <c r="A14" s="626"/>
      <c r="B14" s="627"/>
      <c r="C14" s="626" t="s">
        <v>702</v>
      </c>
      <c r="D14" s="631" t="s">
        <v>696</v>
      </c>
      <c r="E14" s="632" t="s">
        <v>697</v>
      </c>
      <c r="F14" s="638">
        <v>1.0</v>
      </c>
      <c r="G14" s="639">
        <v>0.0</v>
      </c>
      <c r="H14" s="635">
        <v>0.049297919</v>
      </c>
      <c r="I14" s="642"/>
      <c r="J14" s="640"/>
    </row>
    <row r="15" spans="8:8" ht="45.75">
      <c r="A15" s="626"/>
      <c r="B15" s="627"/>
      <c r="C15" s="626"/>
      <c r="D15" s="631"/>
      <c r="E15" s="632" t="s">
        <v>698</v>
      </c>
      <c r="F15" s="638">
        <v>2.0</v>
      </c>
      <c r="G15" s="639">
        <v>0.0</v>
      </c>
      <c r="H15" s="635">
        <v>0.19524093</v>
      </c>
      <c r="I15" s="642"/>
      <c r="J15" s="640"/>
    </row>
    <row r="16" spans="8:8" ht="45.75">
      <c r="A16" s="626"/>
      <c r="B16" s="627"/>
      <c r="C16" s="626"/>
      <c r="D16" s="631"/>
      <c r="E16" s="632" t="s">
        <v>699</v>
      </c>
      <c r="F16" s="638">
        <v>7.0</v>
      </c>
      <c r="G16" s="639">
        <v>0.0</v>
      </c>
      <c r="H16" s="643">
        <v>0.390154151</v>
      </c>
      <c r="I16" s="642"/>
      <c r="J16" s="640"/>
    </row>
    <row r="17" spans="8:8" ht="45.75">
      <c r="A17" s="626"/>
      <c r="B17" s="627"/>
      <c r="C17" s="626"/>
      <c r="D17" s="631"/>
      <c r="E17" s="632" t="s">
        <v>700</v>
      </c>
      <c r="F17" s="638">
        <v>14.0</v>
      </c>
      <c r="G17" s="639">
        <v>0.0</v>
      </c>
      <c r="H17" s="635">
        <v>0.374840714</v>
      </c>
      <c r="I17" s="642"/>
      <c r="J17" s="640"/>
    </row>
    <row r="18" spans="8:8" ht="16.5">
      <c r="A18" s="626"/>
      <c r="B18" s="627"/>
      <c r="C18" s="626" t="s">
        <v>702</v>
      </c>
      <c r="D18" s="631" t="s">
        <v>701</v>
      </c>
      <c r="E18" s="632" t="s">
        <v>697</v>
      </c>
      <c r="F18" s="638">
        <v>0.0</v>
      </c>
      <c r="G18" s="639">
        <v>0.0</v>
      </c>
      <c r="H18" s="641"/>
      <c r="I18" s="642"/>
      <c r="J18" s="640"/>
    </row>
    <row r="19" spans="8:8" ht="45.75">
      <c r="A19" s="626"/>
      <c r="B19" s="627"/>
      <c r="C19" s="626"/>
      <c r="D19" s="631"/>
      <c r="E19" s="632" t="s">
        <v>698</v>
      </c>
      <c r="F19" s="638">
        <v>0.0</v>
      </c>
      <c r="G19" s="639">
        <v>0.0</v>
      </c>
      <c r="H19" s="641"/>
      <c r="I19" s="642"/>
      <c r="J19" s="640"/>
    </row>
    <row r="20" spans="8:8" ht="45.75">
      <c r="A20" s="626"/>
      <c r="B20" s="627"/>
      <c r="C20" s="626"/>
      <c r="D20" s="631"/>
      <c r="E20" s="632" t="s">
        <v>699</v>
      </c>
      <c r="F20" s="638">
        <v>0.0</v>
      </c>
      <c r="G20" s="639">
        <v>1.0</v>
      </c>
      <c r="H20" s="641"/>
      <c r="I20" s="642">
        <v>0.0095</v>
      </c>
      <c r="J20" s="640"/>
    </row>
    <row r="21" spans="8:8" ht="45.75">
      <c r="A21" s="644"/>
      <c r="B21" s="645"/>
      <c r="C21" s="644"/>
      <c r="D21" s="646"/>
      <c r="E21" s="647" t="s">
        <v>700</v>
      </c>
      <c r="F21" s="638">
        <v>8.0</v>
      </c>
      <c r="G21" s="639">
        <v>0.0</v>
      </c>
      <c r="H21" s="641">
        <v>0.073952256</v>
      </c>
      <c r="I21" s="642"/>
      <c r="J21" s="648"/>
    </row>
    <row r="23" spans="8:8">
      <c r="A23" s="617" t="s">
        <v>751</v>
      </c>
    </row>
    <row r="25" spans="8:8" ht="13.5">
      <c r="A25" s="119" t="s">
        <v>522</v>
      </c>
      <c r="B25" s="189"/>
      <c r="C25" s="189"/>
      <c r="D25" s="189"/>
      <c r="E25" s="189"/>
      <c r="F25" s="189"/>
      <c r="G25" s="190"/>
      <c r="H25" s="190"/>
    </row>
    <row r="26" spans="8:8" ht="13.5">
      <c r="A26" s="191" t="s">
        <v>523</v>
      </c>
      <c r="B26" s="191"/>
      <c r="C26" s="191"/>
      <c r="D26" s="191"/>
      <c r="E26" s="191"/>
      <c r="F26" s="191"/>
      <c r="G26" s="191"/>
      <c r="H26" s="190"/>
    </row>
    <row r="27" spans="8:8" ht="15.0">
      <c r="A27" s="40" t="s">
        <v>504</v>
      </c>
      <c r="B27" s="200"/>
      <c r="C27" s="200"/>
      <c r="D27" s="200"/>
      <c r="E27" s="200"/>
      <c r="F27" s="200"/>
      <c r="G27" s="193"/>
      <c r="H27" s="190"/>
    </row>
    <row r="28" spans="8:8" ht="13.5">
      <c r="A28" s="200"/>
      <c r="B28" s="200"/>
      <c r="C28" s="200"/>
      <c r="D28" s="200"/>
      <c r="E28" s="200"/>
      <c r="F28" s="200"/>
      <c r="G28" s="200"/>
      <c r="H28" s="190"/>
    </row>
    <row r="29" spans="8:8" ht="15.0">
      <c r="A29" s="42" t="s">
        <v>505</v>
      </c>
      <c r="B29" s="42"/>
      <c r="C29" s="42"/>
      <c r="D29" s="42"/>
      <c r="E29" s="42"/>
      <c r="F29" s="42"/>
      <c r="G29" s="42"/>
      <c r="H29" s="190"/>
    </row>
    <row r="30" spans="8:8">
      <c r="A30" s="194"/>
      <c r="B30" s="194"/>
      <c r="C30" s="195"/>
      <c r="D30" s="195"/>
      <c r="E30" s="195"/>
      <c r="F30" s="195"/>
      <c r="G30" s="164"/>
      <c r="H30" s="164"/>
    </row>
    <row r="31" spans="8:8">
      <c r="A31" s="164"/>
      <c r="B31" s="164"/>
      <c r="C31" s="164"/>
      <c r="D31" s="164"/>
      <c r="E31" s="164"/>
      <c r="F31" s="164"/>
      <c r="G31" s="164"/>
      <c r="H31" s="164"/>
    </row>
    <row r="32" spans="8:8" ht="12.0">
      <c r="A32" s="164"/>
      <c r="B32" s="164"/>
      <c r="C32" s="164"/>
      <c r="D32" s="164"/>
      <c r="E32" s="164"/>
      <c r="F32" s="164"/>
      <c r="G32" s="164"/>
      <c r="H32" s="164"/>
    </row>
    <row r="33" spans="8:8" ht="30.0">
      <c r="A33" s="271" t="s">
        <v>506</v>
      </c>
      <c r="B33" s="272" t="s">
        <v>508</v>
      </c>
      <c r="C33" s="164"/>
      <c r="D33" s="164"/>
      <c r="E33" s="164"/>
      <c r="F33" s="164"/>
      <c r="G33" s="164"/>
      <c r="H33" s="164"/>
    </row>
    <row r="34" spans="8:8" ht="54.0">
      <c r="A34" s="273" t="s">
        <v>5</v>
      </c>
      <c r="B34" s="274" t="s">
        <v>509</v>
      </c>
      <c r="C34" s="164"/>
      <c r="D34" s="164"/>
      <c r="E34" s="164"/>
      <c r="F34" s="164"/>
      <c r="G34" s="164"/>
      <c r="H34" s="164"/>
    </row>
    <row r="35" spans="8:8" ht="18.0">
      <c r="A35" s="273" t="s">
        <v>12</v>
      </c>
      <c r="B35" s="275">
        <v>45093.0</v>
      </c>
      <c r="C35" s="164"/>
      <c r="D35" s="164"/>
      <c r="E35" s="164"/>
      <c r="F35" s="164"/>
      <c r="G35" s="164"/>
      <c r="H35" s="164"/>
    </row>
    <row r="36" spans="8:8" ht="21.0">
      <c r="A36" s="276" t="s">
        <v>507</v>
      </c>
      <c r="B36" s="277"/>
      <c r="C36" s="164"/>
      <c r="D36" s="164"/>
      <c r="E36" s="164"/>
      <c r="F36" s="164"/>
      <c r="G36" s="164"/>
      <c r="H36" s="164"/>
    </row>
    <row r="37" spans="8:8" ht="13.5">
      <c r="A37" s="190"/>
      <c r="B37" s="190"/>
      <c r="C37" s="190"/>
      <c r="D37" s="190"/>
      <c r="E37" s="190"/>
      <c r="F37" s="190"/>
      <c r="G37" s="190"/>
      <c r="H37" s="190"/>
    </row>
  </sheetData>
  <mergeCells count="19">
    <mergeCell ref="J4:J5"/>
    <mergeCell ref="C6:C9"/>
    <mergeCell ref="F4:G4"/>
    <mergeCell ref="D6:D9"/>
    <mergeCell ref="C4:C5"/>
    <mergeCell ref="D4:D5"/>
    <mergeCell ref="E4:E5"/>
    <mergeCell ref="A26:G26"/>
    <mergeCell ref="C10:C13"/>
    <mergeCell ref="D10:D13"/>
    <mergeCell ref="A1:F1"/>
    <mergeCell ref="A2:F2"/>
    <mergeCell ref="A4:B21"/>
    <mergeCell ref="J6:J21"/>
    <mergeCell ref="C14:C17"/>
    <mergeCell ref="H4:I4"/>
    <mergeCell ref="D14:D17"/>
    <mergeCell ref="C18:C21"/>
    <mergeCell ref="D18:D21"/>
  </mergeCells>
  <pageMargins left="0.7" right="0.7" top="0.75" bottom="0.75" header="0.3" footer="0.3"/>
  <pageSetup paperSize="9" scale="51" orientation="landscape"/>
</worksheet>
</file>

<file path=xl/worksheets/sheet23.xml><?xml version="1.0" encoding="utf-8"?>
<worksheet xmlns:r="http://schemas.openxmlformats.org/officeDocument/2006/relationships" xmlns="http://schemas.openxmlformats.org/spreadsheetml/2006/main">
  <sheetPr>
    <tabColor rgb="FFFFFF00"/>
  </sheetPr>
  <dimension ref="A1:L28"/>
  <sheetViews>
    <sheetView workbookViewId="0" topLeftCell="A10" showGridLines="0">
      <selection activeCell="E33" sqref="E33"/>
    </sheetView>
  </sheetViews>
  <sheetFormatPr defaultRowHeight="15.0" defaultColWidth="12"/>
  <cols>
    <col min="1" max="1" customWidth="1" width="33.0" style="649"/>
    <col min="2" max="2" customWidth="1" width="19.164062" style="649"/>
    <col min="3" max="3" customWidth="1" bestFit="1" width="25.164062" style="649"/>
    <col min="4" max="4" customWidth="1" width="19.0" style="649"/>
    <col min="5" max="5" customWidth="1" width="18.332031" style="649"/>
    <col min="6" max="6" customWidth="1" width="22.332031" style="649"/>
    <col min="7" max="7" customWidth="1" width="25.832031" style="649"/>
    <col min="8" max="8" customWidth="1" width="17.332031" style="649"/>
    <col min="9" max="9" customWidth="1" bestFit="1" width="16.0" style="649"/>
    <col min="10" max="10" customWidth="1" width="37.83203" style="649"/>
    <col min="11" max="16384" customWidth="0" width="12.0" style="649"/>
  </cols>
  <sheetData>
    <row r="1" spans="8:8" s="12" ht="27.75" customFormat="1">
      <c r="A1" s="13" t="s">
        <v>703</v>
      </c>
      <c r="B1" s="13"/>
      <c r="C1" s="13"/>
      <c r="D1" s="13"/>
      <c r="E1" s="13"/>
      <c r="F1" s="13"/>
      <c r="G1" s="13"/>
      <c r="H1" s="13"/>
      <c r="I1" s="13"/>
      <c r="J1" s="13"/>
    </row>
    <row r="2" spans="8:8" s="12" ht="27.75" customFormat="1">
      <c r="A2" s="15" t="s">
        <v>690</v>
      </c>
      <c r="B2" s="15"/>
      <c r="C2" s="15"/>
      <c r="D2" s="15"/>
      <c r="E2" s="15"/>
      <c r="F2" s="15"/>
      <c r="G2" s="15"/>
      <c r="H2" s="15"/>
      <c r="I2" s="15"/>
      <c r="J2" s="15"/>
    </row>
    <row r="3" spans="8:8" s="12" ht="15.0" customFormat="1"/>
    <row r="4" spans="8:8" s="12" ht="15.75" customFormat="1">
      <c r="A4" s="650"/>
      <c r="B4" s="650"/>
    </row>
    <row r="5" spans="8:8" s="651" ht="27.75" customFormat="1" customHeight="1">
      <c r="A5" s="652" t="s">
        <v>704</v>
      </c>
      <c r="B5" s="653" t="s">
        <v>543</v>
      </c>
      <c r="C5" s="653" t="s">
        <v>705</v>
      </c>
      <c r="D5" s="654" t="s">
        <v>706</v>
      </c>
      <c r="E5" s="655"/>
      <c r="F5" s="656"/>
      <c r="G5" s="654" t="s">
        <v>707</v>
      </c>
      <c r="H5" s="655"/>
      <c r="I5" s="656"/>
      <c r="J5" s="657" t="s">
        <v>708</v>
      </c>
    </row>
    <row r="6" spans="8:8" s="651" ht="45.6" customFormat="1" customHeight="1">
      <c r="A6" s="658"/>
      <c r="B6" s="659"/>
      <c r="C6" s="659"/>
      <c r="D6" s="660" t="s">
        <v>12</v>
      </c>
      <c r="E6" s="660" t="s">
        <v>709</v>
      </c>
      <c r="F6" s="660" t="s">
        <v>710</v>
      </c>
      <c r="G6" s="660" t="s">
        <v>13</v>
      </c>
      <c r="H6" s="660" t="s">
        <v>711</v>
      </c>
      <c r="I6" s="660" t="s">
        <v>710</v>
      </c>
      <c r="J6" s="661"/>
    </row>
    <row r="7" spans="8:8" s="12" ht="15.0" customFormat="1" customHeight="1">
      <c r="A7" s="662"/>
      <c r="B7" s="663"/>
      <c r="C7" s="663"/>
      <c r="D7" s="663"/>
      <c r="E7" s="664"/>
      <c r="F7" s="664"/>
      <c r="G7" s="663"/>
      <c r="H7" s="663"/>
      <c r="I7" s="663"/>
      <c r="J7" s="665"/>
    </row>
    <row r="8" spans="8:8" s="12" ht="15.0" customFormat="1" customHeight="1">
      <c r="A8" s="662" t="s">
        <v>712</v>
      </c>
      <c r="B8" s="663"/>
      <c r="C8" s="663"/>
      <c r="D8" s="663"/>
      <c r="E8" s="664"/>
      <c r="F8" s="664"/>
      <c r="G8" s="663"/>
      <c r="H8" s="666"/>
      <c r="I8" s="666"/>
      <c r="J8" s="667"/>
    </row>
    <row r="9" spans="8:8" s="12" ht="15.0" customFormat="1" customHeight="1">
      <c r="A9" s="662"/>
      <c r="B9" s="663"/>
      <c r="C9" s="663"/>
      <c r="D9" s="663"/>
      <c r="E9" s="664"/>
      <c r="F9" s="664"/>
      <c r="G9" s="663"/>
      <c r="H9" s="666"/>
      <c r="I9" s="666"/>
      <c r="J9" s="667"/>
    </row>
    <row r="10" spans="8:8" s="12" ht="15.0" customFormat="1" customHeight="1">
      <c r="A10" s="662"/>
      <c r="B10" s="663"/>
      <c r="C10" s="663"/>
      <c r="D10" s="663"/>
      <c r="E10" s="664"/>
      <c r="F10" s="664"/>
      <c r="G10" s="663"/>
      <c r="H10" s="666"/>
      <c r="I10" s="666"/>
      <c r="J10" s="667"/>
    </row>
    <row r="11" spans="8:8" s="12" ht="15.0" customFormat="1" customHeight="1">
      <c r="A11" s="662"/>
      <c r="B11" s="663"/>
      <c r="C11" s="663"/>
      <c r="D11" s="663"/>
      <c r="E11" s="664"/>
      <c r="F11" s="664"/>
      <c r="G11" s="663"/>
      <c r="H11" s="666"/>
      <c r="I11" s="666"/>
      <c r="J11" s="667"/>
    </row>
    <row r="12" spans="8:8" s="12" ht="15.0" customFormat="1" customHeight="1">
      <c r="A12" s="668"/>
      <c r="B12" s="669"/>
      <c r="C12" s="669"/>
      <c r="D12" s="669"/>
      <c r="E12" s="670"/>
      <c r="F12" s="670"/>
      <c r="G12" s="669"/>
      <c r="H12" s="671"/>
      <c r="I12" s="671"/>
      <c r="J12" s="672"/>
      <c r="K12" s="119" t="s">
        <v>501</v>
      </c>
    </row>
    <row r="13" spans="8:8" s="12" ht="15.0" customFormat="1" customHeight="1">
      <c r="A13" s="673" t="s">
        <v>4</v>
      </c>
      <c r="B13" s="674"/>
      <c r="C13" s="674"/>
      <c r="D13" s="674">
        <f>SUM(D7:D12)</f>
        <v>0.0</v>
      </c>
      <c r="E13" s="674"/>
      <c r="F13" s="674"/>
      <c r="G13" s="674"/>
      <c r="H13" s="674">
        <f>SUM(H7:H12)</f>
        <v>0.0</v>
      </c>
      <c r="I13" s="674"/>
      <c r="J13" s="675"/>
    </row>
    <row r="14" spans="8:8" s="12" ht="15.0" customFormat="1">
      <c r="A14" s="676"/>
      <c r="B14" s="676"/>
    </row>
    <row r="16" spans="8:8" s="617" ht="13.5" customFormat="1">
      <c r="A16" s="119" t="s">
        <v>522</v>
      </c>
      <c r="B16" s="189"/>
      <c r="C16" s="189"/>
      <c r="D16" s="189"/>
      <c r="E16" s="189"/>
      <c r="F16" s="189"/>
      <c r="G16" s="190"/>
      <c r="H16" s="190"/>
    </row>
    <row r="17" spans="8:8" s="617" ht="13.5" customFormat="1">
      <c r="A17" s="191" t="s">
        <v>523</v>
      </c>
      <c r="B17" s="191"/>
      <c r="C17" s="191"/>
      <c r="D17" s="191"/>
      <c r="E17" s="191"/>
      <c r="F17" s="191"/>
      <c r="G17" s="191"/>
      <c r="H17" s="190"/>
    </row>
    <row r="18" spans="8:8" s="617" ht="15.0" customFormat="1">
      <c r="A18" s="40" t="s">
        <v>504</v>
      </c>
      <c r="B18" s="200"/>
      <c r="C18" s="200"/>
      <c r="D18" s="200"/>
      <c r="E18" s="200"/>
      <c r="F18" s="200"/>
      <c r="G18" s="193"/>
      <c r="H18" s="190"/>
    </row>
    <row r="19" spans="8:8" s="617" ht="13.5" customFormat="1">
      <c r="A19" s="200"/>
      <c r="B19" s="200"/>
      <c r="C19" s="200"/>
      <c r="D19" s="200"/>
      <c r="E19" s="200"/>
      <c r="F19" s="200"/>
      <c r="G19" s="200"/>
      <c r="H19" s="190"/>
    </row>
    <row r="20" spans="8:8" s="617" ht="15.0" customFormat="1">
      <c r="A20" s="42" t="s">
        <v>505</v>
      </c>
      <c r="B20" s="42"/>
      <c r="C20" s="42"/>
      <c r="D20" s="42"/>
      <c r="E20" s="42"/>
      <c r="F20" s="42"/>
      <c r="G20" s="42"/>
      <c r="H20" s="190"/>
    </row>
    <row r="21" spans="8:8" s="617" ht="11.25" customFormat="1">
      <c r="A21" s="194"/>
      <c r="B21" s="194"/>
      <c r="C21" s="195"/>
      <c r="D21" s="195"/>
      <c r="E21" s="195"/>
      <c r="F21" s="195"/>
      <c r="G21" s="164"/>
      <c r="H21" s="164"/>
    </row>
    <row r="22" spans="8:8" s="617" ht="11.25" customFormat="1">
      <c r="A22" s="164"/>
      <c r="B22" s="164"/>
      <c r="C22" s="164"/>
      <c r="D22" s="164"/>
      <c r="E22" s="164"/>
      <c r="F22" s="164"/>
      <c r="G22" s="164"/>
      <c r="H22" s="164"/>
    </row>
    <row r="23" spans="8:8" s="617" ht="12.0" customFormat="1">
      <c r="A23" s="164"/>
      <c r="B23" s="164"/>
      <c r="C23" s="164"/>
      <c r="D23" s="164"/>
      <c r="E23" s="164"/>
      <c r="F23" s="164"/>
      <c r="G23" s="164"/>
      <c r="H23" s="164"/>
    </row>
    <row r="24" spans="8:8" s="617" ht="30.0" customFormat="1">
      <c r="A24" s="271" t="s">
        <v>506</v>
      </c>
      <c r="B24" s="272" t="s">
        <v>508</v>
      </c>
      <c r="C24" s="164"/>
      <c r="D24" s="164"/>
      <c r="E24" s="164"/>
      <c r="F24" s="164"/>
      <c r="G24" s="164"/>
      <c r="H24" s="164"/>
    </row>
    <row r="25" spans="8:8" s="617" ht="54.0" customFormat="1">
      <c r="A25" s="273" t="s">
        <v>5</v>
      </c>
      <c r="B25" s="274" t="s">
        <v>509</v>
      </c>
      <c r="C25" s="164"/>
      <c r="D25" s="164"/>
      <c r="E25" s="164"/>
      <c r="F25" s="164"/>
      <c r="G25" s="164"/>
      <c r="H25" s="164"/>
    </row>
    <row r="26" spans="8:8" s="617" ht="18.0" customFormat="1">
      <c r="A26" s="273" t="s">
        <v>12</v>
      </c>
      <c r="B26" s="275">
        <v>45093.0</v>
      </c>
      <c r="C26" s="164"/>
      <c r="D26" s="164"/>
      <c r="E26" s="164"/>
      <c r="F26" s="164"/>
      <c r="G26" s="164"/>
      <c r="H26" s="164"/>
    </row>
    <row r="27" spans="8:8" s="617" ht="21.0" customFormat="1">
      <c r="A27" s="276" t="s">
        <v>507</v>
      </c>
      <c r="B27" s="277"/>
      <c r="C27" s="164"/>
      <c r="D27" s="164"/>
      <c r="E27" s="164"/>
      <c r="F27" s="164"/>
      <c r="G27" s="164"/>
      <c r="H27" s="164"/>
    </row>
    <row r="28" spans="8:8" s="617" ht="13.5" customFormat="1">
      <c r="A28" s="190"/>
      <c r="B28" s="190"/>
      <c r="C28" s="190"/>
      <c r="D28" s="190"/>
      <c r="E28" s="190"/>
      <c r="F28" s="190"/>
      <c r="G28" s="190"/>
      <c r="H28" s="190"/>
    </row>
  </sheetData>
  <mergeCells count="9">
    <mergeCell ref="A17:G17"/>
    <mergeCell ref="A5:A6"/>
    <mergeCell ref="B5:B6"/>
    <mergeCell ref="A1:J1"/>
    <mergeCell ref="A2:J2"/>
    <mergeCell ref="C5:C6"/>
    <mergeCell ref="D5:F5"/>
    <mergeCell ref="G5:I5"/>
    <mergeCell ref="J5:J6"/>
  </mergeCells>
  <pageMargins left="0.7086614173228347" right="0.7086614173228347" top="0.7480314960629921" bottom="0.7480314960629921" header="0.31496062992125984" footer="0.31496062992125984"/>
  <pageSetup paperSize="9" scale="60" orientation="landscape"/>
</worksheet>
</file>

<file path=xl/worksheets/sheet24.xml><?xml version="1.0" encoding="utf-8"?>
<worksheet xmlns:r="http://schemas.openxmlformats.org/officeDocument/2006/relationships" xmlns="http://schemas.openxmlformats.org/spreadsheetml/2006/main">
  <sheetPr>
    <tabColor rgb="FFFFFF00"/>
  </sheetPr>
  <dimension ref="A1:J22"/>
  <sheetViews>
    <sheetView workbookViewId="0" topLeftCell="C1" showGridLines="0" zoomScale="112">
      <selection activeCell="C7" sqref="C7"/>
    </sheetView>
  </sheetViews>
  <sheetFormatPr defaultRowHeight="15.0" defaultColWidth="12"/>
  <cols>
    <col min="1" max="1" customWidth="1" width="56.164062" style="12"/>
    <col min="2" max="2" customWidth="1" bestFit="1" width="41.5" style="12"/>
    <col min="3" max="3" customWidth="1" width="28.832031" style="12"/>
    <col min="4" max="4" customWidth="1" width="18.664062" style="12"/>
    <col min="5" max="5" customWidth="1" width="15.0" style="12"/>
    <col min="6" max="6" customWidth="1" bestFit="1" width="63.83203" style="12"/>
    <col min="7" max="7" customWidth="1" width="26.832031" style="12"/>
    <col min="8" max="8" customWidth="1" width="17.332031" style="12"/>
    <col min="9" max="16384" customWidth="0" width="12.0" style="12"/>
  </cols>
  <sheetData>
    <row r="1" spans="8:8" ht="27.75">
      <c r="A1" s="13" t="s">
        <v>713</v>
      </c>
      <c r="B1" s="13"/>
      <c r="C1" s="13"/>
      <c r="D1" s="13"/>
      <c r="E1" s="13"/>
      <c r="F1" s="13"/>
      <c r="G1" s="13"/>
      <c r="H1" s="13"/>
      <c r="I1" s="618"/>
    </row>
    <row r="2" spans="8:8" ht="27.75" customHeight="1">
      <c r="A2" s="15" t="s">
        <v>690</v>
      </c>
      <c r="B2" s="15"/>
      <c r="C2" s="15"/>
      <c r="D2" s="15"/>
      <c r="E2" s="15"/>
      <c r="F2" s="15"/>
      <c r="G2" s="15"/>
      <c r="H2" s="15"/>
    </row>
    <row r="3" spans="8:8" ht="15.75" customHeight="1"/>
    <row r="4" spans="8:8" ht="46.5" customHeight="1">
      <c r="A4" s="659" t="s">
        <v>704</v>
      </c>
      <c r="B4" s="659" t="s">
        <v>705</v>
      </c>
      <c r="C4" s="677" t="s">
        <v>706</v>
      </c>
      <c r="D4" s="678"/>
      <c r="E4" s="679"/>
      <c r="F4" s="677" t="s">
        <v>707</v>
      </c>
      <c r="G4" s="678"/>
      <c r="H4" s="679"/>
    </row>
    <row r="5" spans="8:8" ht="52.5" customHeight="1">
      <c r="A5" s="659"/>
      <c r="B5" s="659"/>
      <c r="C5" s="680" t="s">
        <v>12</v>
      </c>
      <c r="D5" s="680" t="s">
        <v>709</v>
      </c>
      <c r="E5" s="680" t="s">
        <v>710</v>
      </c>
      <c r="F5" s="680" t="s">
        <v>13</v>
      </c>
      <c r="G5" s="680" t="s">
        <v>711</v>
      </c>
      <c r="H5" s="680" t="s">
        <v>753</v>
      </c>
    </row>
    <row r="6" spans="8:8" ht="95.25" customHeight="1">
      <c r="A6" s="681" t="s">
        <v>754</v>
      </c>
      <c r="B6" s="681" t="s">
        <v>755</v>
      </c>
      <c r="C6" s="681" t="s">
        <v>756</v>
      </c>
      <c r="D6" s="682"/>
      <c r="E6" s="682"/>
      <c r="F6" s="683" t="s">
        <v>1423</v>
      </c>
      <c r="G6" s="684">
        <v>2.07447149E8</v>
      </c>
      <c r="H6" s="685" t="s">
        <v>757</v>
      </c>
    </row>
    <row r="7" spans="8:8" ht="102.75" customHeight="1">
      <c r="A7" s="686" t="s">
        <v>758</v>
      </c>
      <c r="B7" s="683" t="s">
        <v>1424</v>
      </c>
      <c r="C7" s="683" t="s">
        <v>1425</v>
      </c>
      <c r="D7" s="682"/>
      <c r="E7" s="682"/>
      <c r="F7" s="683" t="s">
        <v>1426</v>
      </c>
      <c r="G7" s="687">
        <v>2.03893125E8</v>
      </c>
      <c r="H7" s="685" t="s">
        <v>757</v>
      </c>
    </row>
    <row r="8" spans="8:8" ht="15.75" customHeight="1">
      <c r="A8" s="688" t="s">
        <v>4</v>
      </c>
      <c r="B8" s="688"/>
      <c r="C8" s="688">
        <f>SUM(C6:C7)</f>
        <v>0.0</v>
      </c>
      <c r="D8" s="688"/>
      <c r="E8" s="688"/>
      <c r="F8" s="688"/>
      <c r="G8" s="689">
        <f>SUM(G6:G7)</f>
        <v>4.11340274E8</v>
      </c>
      <c r="H8" s="688"/>
    </row>
    <row r="9" spans="8:8" ht="15.75" customHeight="1"/>
    <row r="10" spans="8:8">
      <c r="A10" s="119" t="s">
        <v>522</v>
      </c>
      <c r="B10" s="189"/>
      <c r="C10" s="189"/>
      <c r="D10" s="189"/>
      <c r="E10" s="189"/>
      <c r="F10" s="189"/>
      <c r="G10" s="190"/>
    </row>
    <row r="11" spans="8:8">
      <c r="A11" s="191" t="s">
        <v>523</v>
      </c>
      <c r="B11" s="191"/>
      <c r="C11" s="191"/>
      <c r="D11" s="191"/>
      <c r="E11" s="191"/>
      <c r="F11" s="191"/>
      <c r="G11" s="191"/>
    </row>
    <row r="12" spans="8:8">
      <c r="A12" s="40" t="s">
        <v>504</v>
      </c>
      <c r="B12" s="498"/>
      <c r="C12" s="498"/>
      <c r="D12" s="498"/>
      <c r="E12" s="498"/>
      <c r="F12" s="498"/>
      <c r="G12" s="690"/>
    </row>
    <row r="13" spans="8:8">
      <c r="A13" s="498"/>
      <c r="B13" s="498"/>
      <c r="C13" s="498"/>
      <c r="D13" s="498"/>
      <c r="E13" s="498"/>
      <c r="F13" s="498"/>
      <c r="G13" s="498"/>
    </row>
    <row r="14" spans="8:8">
      <c r="A14" s="42" t="s">
        <v>505</v>
      </c>
      <c r="B14" s="42"/>
      <c r="C14" s="42"/>
      <c r="D14" s="42"/>
      <c r="E14" s="42"/>
      <c r="F14" s="42"/>
      <c r="G14" s="42"/>
    </row>
    <row r="15" spans="8:8">
      <c r="A15" s="194"/>
      <c r="B15" s="194"/>
      <c r="C15" s="195"/>
      <c r="D15" s="195"/>
      <c r="E15" s="195"/>
      <c r="F15" s="195"/>
      <c r="G15" s="164"/>
    </row>
    <row r="16" spans="8:8">
      <c r="A16" s="164"/>
      <c r="B16" s="164"/>
      <c r="C16" s="164"/>
      <c r="D16" s="164"/>
      <c r="E16" s="164"/>
      <c r="F16" s="164"/>
      <c r="G16" s="164"/>
    </row>
    <row r="17" spans="8:8" ht="15.75">
      <c r="A17" s="164"/>
      <c r="B17" s="164"/>
      <c r="C17" s="164"/>
      <c r="D17" s="164"/>
      <c r="E17" s="164"/>
      <c r="F17" s="164"/>
      <c r="G17" s="164"/>
    </row>
    <row r="18" spans="8:8" ht="18.0">
      <c r="A18" s="271" t="s">
        <v>506</v>
      </c>
      <c r="B18" s="272" t="s">
        <v>508</v>
      </c>
      <c r="C18" s="164"/>
      <c r="D18" s="164"/>
      <c r="E18" s="164"/>
      <c r="F18" s="164"/>
      <c r="G18" s="164"/>
    </row>
    <row r="19" spans="8:8" ht="18.0">
      <c r="A19" s="273" t="s">
        <v>5</v>
      </c>
      <c r="B19" s="274" t="s">
        <v>509</v>
      </c>
      <c r="C19" s="164"/>
      <c r="D19" s="164"/>
      <c r="E19" s="164"/>
      <c r="F19" s="164"/>
      <c r="G19" s="164"/>
    </row>
    <row r="20" spans="8:8" ht="18.0">
      <c r="A20" s="273" t="s">
        <v>12</v>
      </c>
      <c r="B20" s="275">
        <v>45093.0</v>
      </c>
      <c r="C20" s="164"/>
      <c r="D20" s="164"/>
      <c r="E20" s="164"/>
      <c r="F20" s="164"/>
      <c r="G20" s="164"/>
    </row>
    <row r="21" spans="8:8" ht="21.0">
      <c r="A21" s="276" t="s">
        <v>507</v>
      </c>
      <c r="B21" s="277"/>
      <c r="C21" s="164"/>
      <c r="D21" s="164"/>
      <c r="E21" s="164"/>
      <c r="F21" s="164"/>
      <c r="G21" s="164"/>
    </row>
    <row r="22" spans="8:8">
      <c r="A22" s="190"/>
      <c r="B22" s="190"/>
      <c r="C22" s="190"/>
      <c r="D22" s="190"/>
      <c r="E22" s="190"/>
      <c r="F22" s="190"/>
      <c r="G22" s="190"/>
    </row>
  </sheetData>
  <mergeCells count="7">
    <mergeCell ref="A11:G11"/>
    <mergeCell ref="A1:H1"/>
    <mergeCell ref="A2:H2"/>
    <mergeCell ref="A4:A5"/>
    <mergeCell ref="B4:B5"/>
    <mergeCell ref="C4:E4"/>
    <mergeCell ref="F4:H4"/>
  </mergeCells>
  <pageMargins left="0.7086614173228347" right="0.7086614173228347" top="0.7480314960629921" bottom="0.7480314960629921" header="0.31496062992125984" footer="0.31496062992125984"/>
  <pageSetup paperSize="9" scale="55" orientation="landscape"/>
</worksheet>
</file>

<file path=xl/worksheets/sheet25.xml><?xml version="1.0" encoding="utf-8"?>
<worksheet xmlns:r="http://schemas.openxmlformats.org/officeDocument/2006/relationships" xmlns="http://schemas.openxmlformats.org/spreadsheetml/2006/main">
  <sheetPr>
    <tabColor rgb="FFFFFF00"/>
  </sheetPr>
  <dimension ref="A1:H28"/>
  <sheetViews>
    <sheetView workbookViewId="0" topLeftCell="A7" showGridLines="0">
      <selection activeCell="B26" sqref="B26"/>
    </sheetView>
  </sheetViews>
  <sheetFormatPr defaultRowHeight="15.0" defaultColWidth="12"/>
  <cols>
    <col min="1" max="1" customWidth="1" width="29.832031" style="12"/>
    <col min="2" max="2" customWidth="1" width="27.0" style="12"/>
    <col min="3" max="3" customWidth="1" width="21.832031" style="12"/>
    <col min="4" max="4" customWidth="1" width="35.5" style="12"/>
    <col min="5" max="5" customWidth="1" width="34.5" style="12"/>
    <col min="6" max="6" customWidth="1" width="38.664062" style="12"/>
    <col min="7" max="16384" customWidth="0" width="12.0" style="12"/>
  </cols>
  <sheetData>
    <row r="1" spans="8:8" ht="27.75">
      <c r="A1" s="13" t="s">
        <v>476</v>
      </c>
      <c r="B1" s="13"/>
      <c r="C1" s="13"/>
      <c r="D1" s="13"/>
      <c r="E1" s="13"/>
      <c r="F1" s="13"/>
    </row>
    <row r="2" spans="8:8" ht="27.75">
      <c r="A2" s="15" t="s">
        <v>512</v>
      </c>
      <c r="B2" s="15"/>
      <c r="C2" s="15"/>
      <c r="D2" s="15"/>
      <c r="E2" s="15"/>
      <c r="F2" s="15"/>
    </row>
    <row r="3" spans="8:8" ht="12.0" customHeight="1">
      <c r="A3" s="691" t="s">
        <v>714</v>
      </c>
      <c r="B3" s="692"/>
      <c r="C3" s="692"/>
      <c r="D3" s="692"/>
      <c r="E3" s="692"/>
      <c r="F3" s="692"/>
    </row>
    <row r="4" spans="8:8" ht="96.95" customHeight="1">
      <c r="A4" s="693"/>
      <c r="B4" s="693"/>
      <c r="C4" s="693"/>
      <c r="D4" s="693"/>
      <c r="E4" s="693"/>
      <c r="F4" s="693"/>
    </row>
    <row r="5" spans="8:8" ht="11.25" customHeight="1">
      <c r="A5" s="652" t="s">
        <v>715</v>
      </c>
      <c r="B5" s="653" t="s">
        <v>716</v>
      </c>
      <c r="C5" s="653" t="s">
        <v>717</v>
      </c>
      <c r="D5" s="653"/>
      <c r="E5" s="653"/>
      <c r="F5" s="657" t="s">
        <v>718</v>
      </c>
    </row>
    <row r="6" spans="8:8" ht="45.0">
      <c r="A6" s="658"/>
      <c r="B6" s="659"/>
      <c r="C6" s="660" t="s">
        <v>719</v>
      </c>
      <c r="D6" s="660" t="s">
        <v>823</v>
      </c>
      <c r="E6" s="660" t="s">
        <v>824</v>
      </c>
      <c r="F6" s="661"/>
    </row>
    <row r="7" spans="8:8" ht="14.25" customHeight="1">
      <c r="A7" s="662"/>
      <c r="B7" s="663"/>
      <c r="C7" s="663"/>
      <c r="D7" s="663"/>
      <c r="E7" s="663"/>
      <c r="F7" s="665"/>
    </row>
    <row r="8" spans="8:8">
      <c r="A8" s="662"/>
      <c r="B8" s="663"/>
      <c r="C8" s="663"/>
      <c r="D8" s="663"/>
      <c r="E8" s="663"/>
      <c r="F8" s="667"/>
    </row>
    <row r="9" spans="8:8">
      <c r="A9" s="662" t="s">
        <v>712</v>
      </c>
      <c r="B9" s="663"/>
      <c r="C9" s="663"/>
      <c r="D9" s="663"/>
      <c r="E9" s="663"/>
      <c r="F9" s="667"/>
    </row>
    <row r="10" spans="8:8">
      <c r="A10" s="662"/>
      <c r="B10" s="663"/>
      <c r="C10" s="663"/>
      <c r="D10" s="663"/>
      <c r="E10" s="663"/>
      <c r="F10" s="667"/>
    </row>
    <row r="11" spans="8:8">
      <c r="A11" s="662"/>
      <c r="B11" s="663"/>
      <c r="C11" s="663"/>
      <c r="D11" s="663"/>
      <c r="E11" s="663"/>
      <c r="F11" s="667"/>
    </row>
    <row r="12" spans="8:8" ht="15.75">
      <c r="A12" s="668"/>
      <c r="B12" s="669"/>
      <c r="C12" s="669"/>
      <c r="D12" s="669"/>
      <c r="E12" s="669"/>
      <c r="F12" s="672"/>
      <c r="G12" s="119" t="s">
        <v>501</v>
      </c>
    </row>
    <row r="13" spans="8:8" ht="15.75">
      <c r="A13" s="673" t="s">
        <v>4</v>
      </c>
      <c r="B13" s="674"/>
      <c r="C13" s="674">
        <f>SUM(C7:C12)</f>
        <v>0.0</v>
      </c>
      <c r="D13" s="674">
        <f>SUM(D7:D12)</f>
        <v>0.0</v>
      </c>
      <c r="E13" s="674">
        <f>SUM(E7:E12)</f>
        <v>0.0</v>
      </c>
      <c r="F13" s="694"/>
    </row>
    <row r="14" spans="8:8">
      <c r="A14" s="676"/>
    </row>
    <row r="15" spans="8:8">
      <c r="A15" s="119" t="s">
        <v>522</v>
      </c>
      <c r="B15" s="189"/>
      <c r="C15" s="189"/>
      <c r="D15" s="189"/>
      <c r="E15" s="189"/>
      <c r="F15" s="189"/>
      <c r="G15" s="190"/>
    </row>
    <row r="16" spans="8:8">
      <c r="A16" s="191" t="s">
        <v>523</v>
      </c>
      <c r="B16" s="191"/>
      <c r="C16" s="191"/>
      <c r="D16" s="191"/>
      <c r="E16" s="191"/>
      <c r="F16" s="191"/>
      <c r="G16" s="191"/>
    </row>
    <row r="17" spans="8:8">
      <c r="A17" s="40" t="s">
        <v>504</v>
      </c>
      <c r="B17" s="200"/>
      <c r="C17" s="200"/>
      <c r="D17" s="200"/>
      <c r="E17" s="200"/>
      <c r="F17" s="200"/>
      <c r="G17" s="193"/>
    </row>
    <row r="18" spans="8:8">
      <c r="A18" s="200"/>
      <c r="B18" s="200"/>
      <c r="C18" s="200"/>
      <c r="D18" s="200"/>
      <c r="E18" s="200"/>
      <c r="F18" s="200"/>
      <c r="G18" s="200"/>
    </row>
    <row r="19" spans="8:8">
      <c r="A19" s="42" t="s">
        <v>505</v>
      </c>
      <c r="B19" s="42"/>
      <c r="C19" s="42"/>
      <c r="D19" s="42"/>
      <c r="E19" s="42"/>
      <c r="F19" s="42"/>
      <c r="G19" s="42"/>
    </row>
    <row r="20" spans="8:8">
      <c r="A20" s="194"/>
      <c r="B20" s="194"/>
      <c r="C20" s="195"/>
      <c r="D20" s="195"/>
      <c r="E20" s="195"/>
      <c r="F20" s="195"/>
      <c r="G20" s="164"/>
    </row>
    <row r="21" spans="8:8">
      <c r="A21" s="164"/>
      <c r="B21" s="164"/>
      <c r="C21" s="164"/>
      <c r="D21" s="164"/>
      <c r="E21" s="164"/>
      <c r="F21" s="164"/>
      <c r="G21" s="164"/>
    </row>
    <row r="22" spans="8:8" ht="15.75">
      <c r="A22" s="164"/>
      <c r="B22" s="164"/>
      <c r="C22" s="164"/>
      <c r="D22" s="164"/>
      <c r="E22" s="164"/>
      <c r="F22" s="164"/>
      <c r="G22" s="164"/>
    </row>
    <row r="23" spans="8:8" ht="30.0">
      <c r="A23" s="271" t="s">
        <v>506</v>
      </c>
      <c r="B23" s="272" t="s">
        <v>508</v>
      </c>
      <c r="C23" s="164"/>
      <c r="D23" s="164"/>
      <c r="E23" s="164"/>
      <c r="F23" s="164"/>
      <c r="G23" s="164"/>
    </row>
    <row r="24" spans="8:8" ht="36.0">
      <c r="A24" s="273" t="s">
        <v>5</v>
      </c>
      <c r="B24" s="274" t="s">
        <v>509</v>
      </c>
      <c r="C24" s="164"/>
      <c r="D24" s="164"/>
      <c r="E24" s="164"/>
      <c r="F24" s="164"/>
      <c r="G24" s="164"/>
    </row>
    <row r="25" spans="8:8" ht="18.0">
      <c r="A25" s="273" t="s">
        <v>12</v>
      </c>
      <c r="B25" s="275">
        <v>45093.0</v>
      </c>
      <c r="C25" s="164"/>
      <c r="D25" s="164"/>
      <c r="E25" s="164"/>
      <c r="F25" s="164"/>
      <c r="G25" s="164"/>
    </row>
    <row r="26" spans="8:8" ht="21.0">
      <c r="A26" s="276" t="s">
        <v>507</v>
      </c>
      <c r="B26" s="277"/>
      <c r="C26" s="164"/>
      <c r="D26" s="164"/>
      <c r="E26" s="164"/>
      <c r="F26" s="164"/>
      <c r="G26" s="164"/>
    </row>
    <row r="27" spans="8:8">
      <c r="A27" s="190"/>
      <c r="B27" s="190"/>
      <c r="C27" s="190"/>
      <c r="D27" s="190"/>
      <c r="E27" s="190"/>
      <c r="F27" s="190"/>
      <c r="G27" s="190"/>
    </row>
    <row r="28" spans="8:8">
      <c r="A28" s="649"/>
      <c r="B28" s="649"/>
      <c r="C28" s="649"/>
      <c r="D28" s="649"/>
      <c r="E28" s="649"/>
      <c r="F28" s="649"/>
      <c r="G28" s="649"/>
    </row>
  </sheetData>
  <mergeCells count="8">
    <mergeCell ref="A1:F1"/>
    <mergeCell ref="A2:F2"/>
    <mergeCell ref="A16:G16"/>
    <mergeCell ref="F5:F6"/>
    <mergeCell ref="C5:E5"/>
    <mergeCell ref="A5:A6"/>
    <mergeCell ref="B5:B6"/>
    <mergeCell ref="A3:F4"/>
  </mergeCells>
  <pageMargins left="0.7086614173228347" right="0.7086614173228347" top="0.7480314960629921" bottom="0.7480314960629921" header="0.31496062992125984" footer="0.31496062992125984"/>
  <pageSetup paperSize="9" scale="78" orientation="landscape"/>
</worksheet>
</file>

<file path=xl/worksheets/sheet26.xml><?xml version="1.0" encoding="utf-8"?>
<worksheet xmlns:r="http://schemas.openxmlformats.org/officeDocument/2006/relationships" xmlns="http://schemas.openxmlformats.org/spreadsheetml/2006/main">
  <sheetPr>
    <tabColor rgb="FFFFFF00"/>
  </sheetPr>
  <dimension ref="A1:K29"/>
  <sheetViews>
    <sheetView workbookViewId="0" showGridLines="0">
      <selection activeCell="E28" sqref="E28"/>
    </sheetView>
  </sheetViews>
  <sheetFormatPr defaultRowHeight="15.0" defaultColWidth="12"/>
  <cols>
    <col min="1" max="1" customWidth="1" width="27.5" style="12"/>
    <col min="2" max="2" customWidth="1" width="25.332031" style="12"/>
    <col min="3" max="3" customWidth="1" width="14.5" style="12"/>
    <col min="4" max="4" customWidth="1" width="15.5" style="12"/>
    <col min="5" max="5" customWidth="1" width="19.332031" style="12"/>
    <col min="6" max="6" customWidth="1" width="18.164062" style="12"/>
    <col min="7" max="7" customWidth="1" bestFit="1" width="15.5" style="12"/>
    <col min="8" max="8" customWidth="1" width="23.664062" style="12"/>
    <col min="9" max="9" customWidth="1" width="24.832031" style="12"/>
    <col min="10" max="257" customWidth="0" width="12.0" style="12"/>
    <col min="258" max="258" customWidth="1" width="15.332031" style="12"/>
    <col min="259" max="260" customWidth="1" width="15.5" style="12"/>
    <col min="261" max="261" customWidth="0" width="12.0" style="12"/>
    <col min="262" max="262" customWidth="1" width="18.164062" style="12"/>
    <col min="263" max="263" customWidth="1" bestFit="1" width="12.832031" style="12"/>
    <col min="264" max="264" customWidth="1" width="12.832031" style="12"/>
    <col min="265" max="265" customWidth="1" width="34.83203" style="12"/>
    <col min="266" max="513" customWidth="0" width="12.0" style="12"/>
    <col min="514" max="514" customWidth="1" width="15.332031" style="12"/>
    <col min="515" max="516" customWidth="1" width="15.5" style="12"/>
    <col min="517" max="517" customWidth="0" width="12.0" style="12"/>
    <col min="518" max="518" customWidth="1" width="18.164062" style="12"/>
    <col min="519" max="519" customWidth="1" bestFit="1" width="12.832031" style="12"/>
    <col min="520" max="520" customWidth="1" width="12.832031" style="12"/>
    <col min="521" max="521" customWidth="1" width="34.83203" style="12"/>
    <col min="522" max="769" customWidth="0" width="12.0" style="12"/>
    <col min="770" max="770" customWidth="1" width="15.332031" style="12"/>
    <col min="771" max="772" customWidth="1" width="15.5" style="12"/>
    <col min="773" max="773" customWidth="0" width="12.0" style="12"/>
    <col min="774" max="774" customWidth="1" width="18.164062" style="12"/>
    <col min="775" max="775" customWidth="1" bestFit="1" width="12.832031" style="12"/>
    <col min="776" max="776" customWidth="1" width="12.832031" style="12"/>
    <col min="777" max="777" customWidth="1" width="34.83203" style="12"/>
    <col min="778" max="1025" customWidth="0" width="12.0" style="12"/>
    <col min="1026" max="1026" customWidth="1" width="15.332031" style="12"/>
    <col min="1027" max="1028" customWidth="1" width="15.5" style="12"/>
    <col min="1029" max="1029" customWidth="0" width="12.0" style="12"/>
    <col min="1030" max="1030" customWidth="1" width="18.164062" style="12"/>
    <col min="1031" max="1031" customWidth="1" bestFit="1" width="12.832031" style="12"/>
    <col min="1032" max="1032" customWidth="1" width="12.832031" style="12"/>
    <col min="1033" max="1033" customWidth="1" width="34.83203" style="12"/>
    <col min="1034" max="1281" customWidth="0" width="12.0" style="12"/>
    <col min="1282" max="1282" customWidth="1" width="15.332031" style="12"/>
    <col min="1283" max="1284" customWidth="1" width="15.5" style="12"/>
    <col min="1285" max="1285" customWidth="0" width="12.0" style="12"/>
    <col min="1286" max="1286" customWidth="1" width="18.164062" style="12"/>
    <col min="1287" max="1287" customWidth="1" bestFit="1" width="12.832031" style="12"/>
    <col min="1288" max="1288" customWidth="1" width="12.832031" style="12"/>
    <col min="1289" max="1289" customWidth="1" width="34.83203" style="12"/>
    <col min="1290" max="1537" customWidth="0" width="12.0" style="12"/>
    <col min="1538" max="1538" customWidth="1" width="15.332031" style="12"/>
    <col min="1539" max="1540" customWidth="1" width="15.5" style="12"/>
    <col min="1541" max="1541" customWidth="0" width="12.0" style="12"/>
    <col min="1542" max="1542" customWidth="1" width="18.164062" style="12"/>
    <col min="1543" max="1543" customWidth="1" bestFit="1" width="12.832031" style="12"/>
    <col min="1544" max="1544" customWidth="1" width="12.832031" style="12"/>
    <col min="1545" max="1545" customWidth="1" width="34.83203" style="12"/>
    <col min="1546" max="1793" customWidth="0" width="12.0" style="12"/>
    <col min="1794" max="1794" customWidth="1" width="15.332031" style="12"/>
    <col min="1795" max="1796" customWidth="1" width="15.5" style="12"/>
    <col min="1797" max="1797" customWidth="0" width="12.0" style="12"/>
    <col min="1798" max="1798" customWidth="1" width="18.164062" style="12"/>
    <col min="1799" max="1799" customWidth="1" bestFit="1" width="12.832031" style="12"/>
    <col min="1800" max="1800" customWidth="1" width="12.832031" style="12"/>
    <col min="1801" max="1801" customWidth="1" width="34.83203" style="12"/>
    <col min="1802" max="2049" customWidth="0" width="12.0" style="12"/>
    <col min="2050" max="2050" customWidth="1" width="15.332031" style="12"/>
    <col min="2051" max="2052" customWidth="1" width="15.5" style="12"/>
    <col min="2053" max="2053" customWidth="0" width="12.0" style="12"/>
    <col min="2054" max="2054" customWidth="1" width="18.164062" style="12"/>
    <col min="2055" max="2055" customWidth="1" bestFit="1" width="12.832031" style="12"/>
    <col min="2056" max="2056" customWidth="1" width="12.832031" style="12"/>
    <col min="2057" max="2057" customWidth="1" width="34.83203" style="12"/>
    <col min="2058" max="2305" customWidth="0" width="12.0" style="12"/>
    <col min="2306" max="2306" customWidth="1" width="15.332031" style="12"/>
    <col min="2307" max="2308" customWidth="1" width="15.5" style="12"/>
    <col min="2309" max="2309" customWidth="0" width="12.0" style="12"/>
    <col min="2310" max="2310" customWidth="1" width="18.164062" style="12"/>
    <col min="2311" max="2311" customWidth="1" bestFit="1" width="12.832031" style="12"/>
    <col min="2312" max="2312" customWidth="1" width="12.832031" style="12"/>
    <col min="2313" max="2313" customWidth="1" width="34.83203" style="12"/>
    <col min="2314" max="2561" customWidth="0" width="12.0" style="12"/>
    <col min="2562" max="2562" customWidth="1" width="15.332031" style="12"/>
    <col min="2563" max="2564" customWidth="1" width="15.5" style="12"/>
    <col min="2565" max="2565" customWidth="0" width="12.0" style="12"/>
    <col min="2566" max="2566" customWidth="1" width="18.164062" style="12"/>
    <col min="2567" max="2567" customWidth="1" bestFit="1" width="12.832031" style="12"/>
    <col min="2568" max="2568" customWidth="1" width="12.832031" style="12"/>
    <col min="2569" max="2569" customWidth="1" width="34.83203" style="12"/>
    <col min="2570" max="2817" customWidth="0" width="12.0" style="12"/>
    <col min="2818" max="2818" customWidth="1" width="15.332031" style="12"/>
    <col min="2819" max="2820" customWidth="1" width="15.5" style="12"/>
    <col min="2821" max="2821" customWidth="0" width="12.0" style="12"/>
    <col min="2822" max="2822" customWidth="1" width="18.164062" style="12"/>
    <col min="2823" max="2823" customWidth="1" bestFit="1" width="12.832031" style="12"/>
    <col min="2824" max="2824" customWidth="1" width="12.832031" style="12"/>
    <col min="2825" max="2825" customWidth="1" width="34.83203" style="12"/>
    <col min="2826" max="3073" customWidth="0" width="12.0" style="12"/>
    <col min="3074" max="3074" customWidth="1" width="15.332031" style="12"/>
    <col min="3075" max="3076" customWidth="1" width="15.5" style="12"/>
    <col min="3077" max="3077" customWidth="0" width="12.0" style="12"/>
    <col min="3078" max="3078" customWidth="1" width="18.164062" style="12"/>
    <col min="3079" max="3079" customWidth="1" bestFit="1" width="12.832031" style="12"/>
    <col min="3080" max="3080" customWidth="1" width="12.832031" style="12"/>
    <col min="3081" max="3081" customWidth="1" width="34.83203" style="12"/>
    <col min="3082" max="3329" customWidth="0" width="12.0" style="12"/>
    <col min="3330" max="3330" customWidth="1" width="15.332031" style="12"/>
    <col min="3331" max="3332" customWidth="1" width="15.5" style="12"/>
    <col min="3333" max="3333" customWidth="0" width="12.0" style="12"/>
    <col min="3334" max="3334" customWidth="1" width="18.164062" style="12"/>
    <col min="3335" max="3335" customWidth="1" bestFit="1" width="12.832031" style="12"/>
    <col min="3336" max="3336" customWidth="1" width="12.832031" style="12"/>
    <col min="3337" max="3337" customWidth="1" width="34.83203" style="12"/>
    <col min="3338" max="3585" customWidth="0" width="12.0" style="12"/>
    <col min="3586" max="3586" customWidth="1" width="15.332031" style="12"/>
    <col min="3587" max="3588" customWidth="1" width="15.5" style="12"/>
    <col min="3589" max="3589" customWidth="0" width="12.0" style="12"/>
    <col min="3590" max="3590" customWidth="1" width="18.164062" style="12"/>
    <col min="3591" max="3591" customWidth="1" bestFit="1" width="12.832031" style="12"/>
    <col min="3592" max="3592" customWidth="1" width="12.832031" style="12"/>
    <col min="3593" max="3593" customWidth="1" width="34.83203" style="12"/>
    <col min="3594" max="3841" customWidth="0" width="12.0" style="12"/>
    <col min="3842" max="3842" customWidth="1" width="15.332031" style="12"/>
    <col min="3843" max="3844" customWidth="1" width="15.5" style="12"/>
    <col min="3845" max="3845" customWidth="0" width="12.0" style="12"/>
    <col min="3846" max="3846" customWidth="1" width="18.164062" style="12"/>
    <col min="3847" max="3847" customWidth="1" bestFit="1" width="12.832031" style="12"/>
    <col min="3848" max="3848" customWidth="1" width="12.832031" style="12"/>
    <col min="3849" max="3849" customWidth="1" width="34.83203" style="12"/>
    <col min="3850" max="4097" customWidth="0" width="12.0" style="12"/>
    <col min="4098" max="4098" customWidth="1" width="15.332031" style="12"/>
    <col min="4099" max="4100" customWidth="1" width="15.5" style="12"/>
    <col min="4101" max="4101" customWidth="0" width="12.0" style="12"/>
    <col min="4102" max="4102" customWidth="1" width="18.164062" style="12"/>
    <col min="4103" max="4103" customWidth="1" bestFit="1" width="12.832031" style="12"/>
    <col min="4104" max="4104" customWidth="1" width="12.832031" style="12"/>
    <col min="4105" max="4105" customWidth="1" width="34.83203" style="12"/>
    <col min="4106" max="4353" customWidth="0" width="12.0" style="12"/>
    <col min="4354" max="4354" customWidth="1" width="15.332031" style="12"/>
    <col min="4355" max="4356" customWidth="1" width="15.5" style="12"/>
    <col min="4357" max="4357" customWidth="0" width="12.0" style="12"/>
    <col min="4358" max="4358" customWidth="1" width="18.164062" style="12"/>
    <col min="4359" max="4359" customWidth="1" bestFit="1" width="12.832031" style="12"/>
    <col min="4360" max="4360" customWidth="1" width="12.832031" style="12"/>
    <col min="4361" max="4361" customWidth="1" width="34.83203" style="12"/>
    <col min="4362" max="4609" customWidth="0" width="12.0" style="12"/>
    <col min="4610" max="4610" customWidth="1" width="15.332031" style="12"/>
    <col min="4611" max="4612" customWidth="1" width="15.5" style="12"/>
    <col min="4613" max="4613" customWidth="0" width="12.0" style="12"/>
    <col min="4614" max="4614" customWidth="1" width="18.164062" style="12"/>
    <col min="4615" max="4615" customWidth="1" bestFit="1" width="12.832031" style="12"/>
    <col min="4616" max="4616" customWidth="1" width="12.832031" style="12"/>
    <col min="4617" max="4617" customWidth="1" width="34.83203" style="12"/>
    <col min="4618" max="4865" customWidth="0" width="12.0" style="12"/>
    <col min="4866" max="4866" customWidth="1" width="15.332031" style="12"/>
    <col min="4867" max="4868" customWidth="1" width="15.5" style="12"/>
    <col min="4869" max="4869" customWidth="0" width="12.0" style="12"/>
    <col min="4870" max="4870" customWidth="1" width="18.164062" style="12"/>
    <col min="4871" max="4871" customWidth="1" bestFit="1" width="12.832031" style="12"/>
    <col min="4872" max="4872" customWidth="1" width="12.832031" style="12"/>
    <col min="4873" max="4873" customWidth="1" width="34.83203" style="12"/>
    <col min="4874" max="5121" customWidth="0" width="12.0" style="12"/>
    <col min="5122" max="5122" customWidth="1" width="15.332031" style="12"/>
    <col min="5123" max="5124" customWidth="1" width="15.5" style="12"/>
    <col min="5125" max="5125" customWidth="0" width="12.0" style="12"/>
    <col min="5126" max="5126" customWidth="1" width="18.164062" style="12"/>
    <col min="5127" max="5127" customWidth="1" bestFit="1" width="12.832031" style="12"/>
    <col min="5128" max="5128" customWidth="1" width="12.832031" style="12"/>
    <col min="5129" max="5129" customWidth="1" width="34.83203" style="12"/>
    <col min="5130" max="5377" customWidth="0" width="12.0" style="12"/>
    <col min="5378" max="5378" customWidth="1" width="15.332031" style="12"/>
    <col min="5379" max="5380" customWidth="1" width="15.5" style="12"/>
    <col min="5381" max="5381" customWidth="0" width="12.0" style="12"/>
    <col min="5382" max="5382" customWidth="1" width="18.164062" style="12"/>
    <col min="5383" max="5383" customWidth="1" bestFit="1" width="12.832031" style="12"/>
    <col min="5384" max="5384" customWidth="1" width="12.832031" style="12"/>
    <col min="5385" max="5385" customWidth="1" width="34.83203" style="12"/>
    <col min="5386" max="5633" customWidth="0" width="12.0" style="12"/>
    <col min="5634" max="5634" customWidth="1" width="15.332031" style="12"/>
    <col min="5635" max="5636" customWidth="1" width="15.5" style="12"/>
    <col min="5637" max="5637" customWidth="0" width="12.0" style="12"/>
    <col min="5638" max="5638" customWidth="1" width="18.164062" style="12"/>
    <col min="5639" max="5639" customWidth="1" bestFit="1" width="12.832031" style="12"/>
    <col min="5640" max="5640" customWidth="1" width="12.832031" style="12"/>
    <col min="5641" max="5641" customWidth="1" width="34.83203" style="12"/>
    <col min="5642" max="5889" customWidth="0" width="12.0" style="12"/>
    <col min="5890" max="5890" customWidth="1" width="15.332031" style="12"/>
    <col min="5891" max="5892" customWidth="1" width="15.5" style="12"/>
    <col min="5893" max="5893" customWidth="0" width="12.0" style="12"/>
    <col min="5894" max="5894" customWidth="1" width="18.164062" style="12"/>
    <col min="5895" max="5895" customWidth="1" bestFit="1" width="12.832031" style="12"/>
    <col min="5896" max="5896" customWidth="1" width="12.832031" style="12"/>
    <col min="5897" max="5897" customWidth="1" width="34.83203" style="12"/>
    <col min="5898" max="6145" customWidth="0" width="12.0" style="12"/>
    <col min="6146" max="6146" customWidth="1" width="15.332031" style="12"/>
    <col min="6147" max="6148" customWidth="1" width="15.5" style="12"/>
    <col min="6149" max="6149" customWidth="0" width="12.0" style="12"/>
    <col min="6150" max="6150" customWidth="1" width="18.164062" style="12"/>
    <col min="6151" max="6151" customWidth="1" bestFit="1" width="12.832031" style="12"/>
    <col min="6152" max="6152" customWidth="1" width="12.832031" style="12"/>
    <col min="6153" max="6153" customWidth="1" width="34.83203" style="12"/>
    <col min="6154" max="6401" customWidth="0" width="12.0" style="12"/>
    <col min="6402" max="6402" customWidth="1" width="15.332031" style="12"/>
    <col min="6403" max="6404" customWidth="1" width="15.5" style="12"/>
    <col min="6405" max="6405" customWidth="0" width="12.0" style="12"/>
    <col min="6406" max="6406" customWidth="1" width="18.164062" style="12"/>
    <col min="6407" max="6407" customWidth="1" bestFit="1" width="12.832031" style="12"/>
    <col min="6408" max="6408" customWidth="1" width="12.832031" style="12"/>
    <col min="6409" max="6409" customWidth="1" width="34.83203" style="12"/>
    <col min="6410" max="6657" customWidth="0" width="12.0" style="12"/>
    <col min="6658" max="6658" customWidth="1" width="15.332031" style="12"/>
    <col min="6659" max="6660" customWidth="1" width="15.5" style="12"/>
    <col min="6661" max="6661" customWidth="0" width="12.0" style="12"/>
    <col min="6662" max="6662" customWidth="1" width="18.164062" style="12"/>
    <col min="6663" max="6663" customWidth="1" bestFit="1" width="12.832031" style="12"/>
    <col min="6664" max="6664" customWidth="1" width="12.832031" style="12"/>
    <col min="6665" max="6665" customWidth="1" width="34.83203" style="12"/>
    <col min="6666" max="6913" customWidth="0" width="12.0" style="12"/>
    <col min="6914" max="6914" customWidth="1" width="15.332031" style="12"/>
    <col min="6915" max="6916" customWidth="1" width="15.5" style="12"/>
    <col min="6917" max="6917" customWidth="0" width="12.0" style="12"/>
    <col min="6918" max="6918" customWidth="1" width="18.164062" style="12"/>
    <col min="6919" max="6919" customWidth="1" bestFit="1" width="12.832031" style="12"/>
    <col min="6920" max="6920" customWidth="1" width="12.832031" style="12"/>
    <col min="6921" max="6921" customWidth="1" width="34.83203" style="12"/>
    <col min="6922" max="7169" customWidth="0" width="12.0" style="12"/>
    <col min="7170" max="7170" customWidth="1" width="15.332031" style="12"/>
    <col min="7171" max="7172" customWidth="1" width="15.5" style="12"/>
    <col min="7173" max="7173" customWidth="0" width="12.0" style="12"/>
    <col min="7174" max="7174" customWidth="1" width="18.164062" style="12"/>
    <col min="7175" max="7175" customWidth="1" bestFit="1" width="12.832031" style="12"/>
    <col min="7176" max="7176" customWidth="1" width="12.832031" style="12"/>
    <col min="7177" max="7177" customWidth="1" width="34.83203" style="12"/>
    <col min="7178" max="7425" customWidth="0" width="12.0" style="12"/>
    <col min="7426" max="7426" customWidth="1" width="15.332031" style="12"/>
    <col min="7427" max="7428" customWidth="1" width="15.5" style="12"/>
    <col min="7429" max="7429" customWidth="0" width="12.0" style="12"/>
    <col min="7430" max="7430" customWidth="1" width="18.164062" style="12"/>
    <col min="7431" max="7431" customWidth="1" bestFit="1" width="12.832031" style="12"/>
    <col min="7432" max="7432" customWidth="1" width="12.832031" style="12"/>
    <col min="7433" max="7433" customWidth="1" width="34.83203" style="12"/>
    <col min="7434" max="7681" customWidth="0" width="12.0" style="12"/>
    <col min="7682" max="7682" customWidth="1" width="15.332031" style="12"/>
    <col min="7683" max="7684" customWidth="1" width="15.5" style="12"/>
    <col min="7685" max="7685" customWidth="0" width="12.0" style="12"/>
    <col min="7686" max="7686" customWidth="1" width="18.164062" style="12"/>
    <col min="7687" max="7687" customWidth="1" bestFit="1" width="12.832031" style="12"/>
    <col min="7688" max="7688" customWidth="1" width="12.832031" style="12"/>
    <col min="7689" max="7689" customWidth="1" width="34.83203" style="12"/>
    <col min="7690" max="7937" customWidth="0" width="12.0" style="12"/>
    <col min="7938" max="7938" customWidth="1" width="15.332031" style="12"/>
    <col min="7939" max="7940" customWidth="1" width="15.5" style="12"/>
    <col min="7941" max="7941" customWidth="0" width="12.0" style="12"/>
    <col min="7942" max="7942" customWidth="1" width="18.164062" style="12"/>
    <col min="7943" max="7943" customWidth="1" bestFit="1" width="12.832031" style="12"/>
    <col min="7944" max="7944" customWidth="1" width="12.832031" style="12"/>
    <col min="7945" max="7945" customWidth="1" width="34.83203" style="12"/>
    <col min="7946" max="8193" customWidth="0" width="12.0" style="12"/>
    <col min="8194" max="8194" customWidth="1" width="15.332031" style="12"/>
    <col min="8195" max="8196" customWidth="1" width="15.5" style="12"/>
    <col min="8197" max="8197" customWidth="0" width="12.0" style="12"/>
    <col min="8198" max="8198" customWidth="1" width="18.164062" style="12"/>
    <col min="8199" max="8199" customWidth="1" bestFit="1" width="12.832031" style="12"/>
    <col min="8200" max="8200" customWidth="1" width="12.832031" style="12"/>
    <col min="8201" max="8201" customWidth="1" width="34.83203" style="12"/>
    <col min="8202" max="8449" customWidth="0" width="12.0" style="12"/>
    <col min="8450" max="8450" customWidth="1" width="15.332031" style="12"/>
    <col min="8451" max="8452" customWidth="1" width="15.5" style="12"/>
    <col min="8453" max="8453" customWidth="0" width="12.0" style="12"/>
    <col min="8454" max="8454" customWidth="1" width="18.164062" style="12"/>
    <col min="8455" max="8455" customWidth="1" bestFit="1" width="12.832031" style="12"/>
    <col min="8456" max="8456" customWidth="1" width="12.832031" style="12"/>
    <col min="8457" max="8457" customWidth="1" width="34.83203" style="12"/>
    <col min="8458" max="8705" customWidth="0" width="12.0" style="12"/>
    <col min="8706" max="8706" customWidth="1" width="15.332031" style="12"/>
    <col min="8707" max="8708" customWidth="1" width="15.5" style="12"/>
    <col min="8709" max="8709" customWidth="0" width="12.0" style="12"/>
    <col min="8710" max="8710" customWidth="1" width="18.164062" style="12"/>
    <col min="8711" max="8711" customWidth="1" bestFit="1" width="12.832031" style="12"/>
    <col min="8712" max="8712" customWidth="1" width="12.832031" style="12"/>
    <col min="8713" max="8713" customWidth="1" width="34.83203" style="12"/>
    <col min="8714" max="8961" customWidth="0" width="12.0" style="12"/>
    <col min="8962" max="8962" customWidth="1" width="15.332031" style="12"/>
    <col min="8963" max="8964" customWidth="1" width="15.5" style="12"/>
    <col min="8965" max="8965" customWidth="0" width="12.0" style="12"/>
    <col min="8966" max="8966" customWidth="1" width="18.164062" style="12"/>
    <col min="8967" max="8967" customWidth="1" bestFit="1" width="12.832031" style="12"/>
    <col min="8968" max="8968" customWidth="1" width="12.832031" style="12"/>
    <col min="8969" max="8969" customWidth="1" width="34.83203" style="12"/>
    <col min="8970" max="9217" customWidth="0" width="12.0" style="12"/>
    <col min="9218" max="9218" customWidth="1" width="15.332031" style="12"/>
    <col min="9219" max="9220" customWidth="1" width="15.5" style="12"/>
    <col min="9221" max="9221" customWidth="0" width="12.0" style="12"/>
    <col min="9222" max="9222" customWidth="1" width="18.164062" style="12"/>
    <col min="9223" max="9223" customWidth="1" bestFit="1" width="12.832031" style="12"/>
    <col min="9224" max="9224" customWidth="1" width="12.832031" style="12"/>
    <col min="9225" max="9225" customWidth="1" width="34.83203" style="12"/>
    <col min="9226" max="9473" customWidth="0" width="12.0" style="12"/>
    <col min="9474" max="9474" customWidth="1" width="15.332031" style="12"/>
    <col min="9475" max="9476" customWidth="1" width="15.5" style="12"/>
    <col min="9477" max="9477" customWidth="0" width="12.0" style="12"/>
    <col min="9478" max="9478" customWidth="1" width="18.164062" style="12"/>
    <col min="9479" max="9479" customWidth="1" bestFit="1" width="12.832031" style="12"/>
    <col min="9480" max="9480" customWidth="1" width="12.832031" style="12"/>
    <col min="9481" max="9481" customWidth="1" width="34.83203" style="12"/>
    <col min="9482" max="9729" customWidth="0" width="12.0" style="12"/>
    <col min="9730" max="9730" customWidth="1" width="15.332031" style="12"/>
    <col min="9731" max="9732" customWidth="1" width="15.5" style="12"/>
    <col min="9733" max="9733" customWidth="0" width="12.0" style="12"/>
    <col min="9734" max="9734" customWidth="1" width="18.164062" style="12"/>
    <col min="9735" max="9735" customWidth="1" bestFit="1" width="12.832031" style="12"/>
    <col min="9736" max="9736" customWidth="1" width="12.832031" style="12"/>
    <col min="9737" max="9737" customWidth="1" width="34.83203" style="12"/>
    <col min="9738" max="9985" customWidth="0" width="12.0" style="12"/>
    <col min="9986" max="9986" customWidth="1" width="15.332031" style="12"/>
    <col min="9987" max="9988" customWidth="1" width="15.5" style="12"/>
    <col min="9989" max="9989" customWidth="0" width="12.0" style="12"/>
    <col min="9990" max="9990" customWidth="1" width="18.164062" style="12"/>
    <col min="9991" max="9991" customWidth="1" bestFit="1" width="12.832031" style="12"/>
    <col min="9992" max="9992" customWidth="1" width="12.832031" style="12"/>
    <col min="9993" max="9993" customWidth="1" width="34.83203" style="12"/>
    <col min="9994" max="10241" customWidth="0" width="12.0" style="12"/>
    <col min="10242" max="10242" customWidth="1" width="15.332031" style="12"/>
    <col min="10243" max="10244" customWidth="1" width="15.5" style="12"/>
    <col min="10245" max="10245" customWidth="0" width="12.0" style="12"/>
    <col min="10246" max="10246" customWidth="1" width="18.164062" style="12"/>
    <col min="10247" max="10247" customWidth="1" bestFit="1" width="12.832031" style="12"/>
    <col min="10248" max="10248" customWidth="1" width="12.832031" style="12"/>
    <col min="10249" max="10249" customWidth="1" width="34.83203" style="12"/>
    <col min="10250" max="10497" customWidth="0" width="12.0" style="12"/>
    <col min="10498" max="10498" customWidth="1" width="15.332031" style="12"/>
    <col min="10499" max="10500" customWidth="1" width="15.5" style="12"/>
    <col min="10501" max="10501" customWidth="0" width="12.0" style="12"/>
    <col min="10502" max="10502" customWidth="1" width="18.164062" style="12"/>
    <col min="10503" max="10503" customWidth="1" bestFit="1" width="12.832031" style="12"/>
    <col min="10504" max="10504" customWidth="1" width="12.832031" style="12"/>
    <col min="10505" max="10505" customWidth="1" width="34.83203" style="12"/>
    <col min="10506" max="10753" customWidth="0" width="12.0" style="12"/>
    <col min="10754" max="10754" customWidth="1" width="15.332031" style="12"/>
    <col min="10755" max="10756" customWidth="1" width="15.5" style="12"/>
    <col min="10757" max="10757" customWidth="0" width="12.0" style="12"/>
    <col min="10758" max="10758" customWidth="1" width="18.164062" style="12"/>
    <col min="10759" max="10759" customWidth="1" bestFit="1" width="12.832031" style="12"/>
    <col min="10760" max="10760" customWidth="1" width="12.832031" style="12"/>
    <col min="10761" max="10761" customWidth="1" width="34.83203" style="12"/>
    <col min="10762" max="11009" customWidth="0" width="12.0" style="12"/>
    <col min="11010" max="11010" customWidth="1" width="15.332031" style="12"/>
    <col min="11011" max="11012" customWidth="1" width="15.5" style="12"/>
    <col min="11013" max="11013" customWidth="0" width="12.0" style="12"/>
    <col min="11014" max="11014" customWidth="1" width="18.164062" style="12"/>
    <col min="11015" max="11015" customWidth="1" bestFit="1" width="12.832031" style="12"/>
    <col min="11016" max="11016" customWidth="1" width="12.832031" style="12"/>
    <col min="11017" max="11017" customWidth="1" width="34.83203" style="12"/>
    <col min="11018" max="11265" customWidth="0" width="12.0" style="12"/>
    <col min="11266" max="11266" customWidth="1" width="15.332031" style="12"/>
    <col min="11267" max="11268" customWidth="1" width="15.5" style="12"/>
    <col min="11269" max="11269" customWidth="0" width="12.0" style="12"/>
    <col min="11270" max="11270" customWidth="1" width="18.164062" style="12"/>
    <col min="11271" max="11271" customWidth="1" bestFit="1" width="12.832031" style="12"/>
    <col min="11272" max="11272" customWidth="1" width="12.832031" style="12"/>
    <col min="11273" max="11273" customWidth="1" width="34.83203" style="12"/>
    <col min="11274" max="11521" customWidth="0" width="12.0" style="12"/>
    <col min="11522" max="11522" customWidth="1" width="15.332031" style="12"/>
    <col min="11523" max="11524" customWidth="1" width="15.5" style="12"/>
    <col min="11525" max="11525" customWidth="0" width="12.0" style="12"/>
    <col min="11526" max="11526" customWidth="1" width="18.164062" style="12"/>
    <col min="11527" max="11527" customWidth="1" bestFit="1" width="12.832031" style="12"/>
    <col min="11528" max="11528" customWidth="1" width="12.832031" style="12"/>
    <col min="11529" max="11529" customWidth="1" width="34.83203" style="12"/>
    <col min="11530" max="11777" customWidth="0" width="12.0" style="12"/>
    <col min="11778" max="11778" customWidth="1" width="15.332031" style="12"/>
    <col min="11779" max="11780" customWidth="1" width="15.5" style="12"/>
    <col min="11781" max="11781" customWidth="0" width="12.0" style="12"/>
    <col min="11782" max="11782" customWidth="1" width="18.164062" style="12"/>
    <col min="11783" max="11783" customWidth="1" bestFit="1" width="12.832031" style="12"/>
    <col min="11784" max="11784" customWidth="1" width="12.832031" style="12"/>
    <col min="11785" max="11785" customWidth="1" width="34.83203" style="12"/>
    <col min="11786" max="12033" customWidth="0" width="12.0" style="12"/>
    <col min="12034" max="12034" customWidth="1" width="15.332031" style="12"/>
    <col min="12035" max="12036" customWidth="1" width="15.5" style="12"/>
    <col min="12037" max="12037" customWidth="0" width="12.0" style="12"/>
    <col min="12038" max="12038" customWidth="1" width="18.164062" style="12"/>
    <col min="12039" max="12039" customWidth="1" bestFit="1" width="12.832031" style="12"/>
    <col min="12040" max="12040" customWidth="1" width="12.832031" style="12"/>
    <col min="12041" max="12041" customWidth="1" width="34.83203" style="12"/>
    <col min="12042" max="12289" customWidth="0" width="12.0" style="12"/>
    <col min="12290" max="12290" customWidth="1" width="15.332031" style="12"/>
    <col min="12291" max="12292" customWidth="1" width="15.5" style="12"/>
    <col min="12293" max="12293" customWidth="0" width="12.0" style="12"/>
    <col min="12294" max="12294" customWidth="1" width="18.164062" style="12"/>
    <col min="12295" max="12295" customWidth="1" bestFit="1" width="12.832031" style="12"/>
    <col min="12296" max="12296" customWidth="1" width="12.832031" style="12"/>
    <col min="12297" max="12297" customWidth="1" width="34.83203" style="12"/>
    <col min="12298" max="12545" customWidth="0" width="12.0" style="12"/>
    <col min="12546" max="12546" customWidth="1" width="15.332031" style="12"/>
    <col min="12547" max="12548" customWidth="1" width="15.5" style="12"/>
    <col min="12549" max="12549" customWidth="0" width="12.0" style="12"/>
    <col min="12550" max="12550" customWidth="1" width="18.164062" style="12"/>
    <col min="12551" max="12551" customWidth="1" bestFit="1" width="12.832031" style="12"/>
    <col min="12552" max="12552" customWidth="1" width="12.832031" style="12"/>
    <col min="12553" max="12553" customWidth="1" width="34.83203" style="12"/>
    <col min="12554" max="12801" customWidth="0" width="12.0" style="12"/>
    <col min="12802" max="12802" customWidth="1" width="15.332031" style="12"/>
    <col min="12803" max="12804" customWidth="1" width="15.5" style="12"/>
    <col min="12805" max="12805" customWidth="0" width="12.0" style="12"/>
    <col min="12806" max="12806" customWidth="1" width="18.164062" style="12"/>
    <col min="12807" max="12807" customWidth="1" bestFit="1" width="12.832031" style="12"/>
    <col min="12808" max="12808" customWidth="1" width="12.832031" style="12"/>
    <col min="12809" max="12809" customWidth="1" width="34.83203" style="12"/>
    <col min="12810" max="13057" customWidth="0" width="12.0" style="12"/>
    <col min="13058" max="13058" customWidth="1" width="15.332031" style="12"/>
    <col min="13059" max="13060" customWidth="1" width="15.5" style="12"/>
    <col min="13061" max="13061" customWidth="0" width="12.0" style="12"/>
    <col min="13062" max="13062" customWidth="1" width="18.164062" style="12"/>
    <col min="13063" max="13063" customWidth="1" bestFit="1" width="12.832031" style="12"/>
    <col min="13064" max="13064" customWidth="1" width="12.832031" style="12"/>
    <col min="13065" max="13065" customWidth="1" width="34.83203" style="12"/>
    <col min="13066" max="13313" customWidth="0" width="12.0" style="12"/>
    <col min="13314" max="13314" customWidth="1" width="15.332031" style="12"/>
    <col min="13315" max="13316" customWidth="1" width="15.5" style="12"/>
    <col min="13317" max="13317" customWidth="0" width="12.0" style="12"/>
    <col min="13318" max="13318" customWidth="1" width="18.164062" style="12"/>
    <col min="13319" max="13319" customWidth="1" bestFit="1" width="12.832031" style="12"/>
    <col min="13320" max="13320" customWidth="1" width="12.832031" style="12"/>
    <col min="13321" max="13321" customWidth="1" width="34.83203" style="12"/>
    <col min="13322" max="13569" customWidth="0" width="12.0" style="12"/>
    <col min="13570" max="13570" customWidth="1" width="15.332031" style="12"/>
    <col min="13571" max="13572" customWidth="1" width="15.5" style="12"/>
    <col min="13573" max="13573" customWidth="0" width="12.0" style="12"/>
    <col min="13574" max="13574" customWidth="1" width="18.164062" style="12"/>
    <col min="13575" max="13575" customWidth="1" bestFit="1" width="12.832031" style="12"/>
    <col min="13576" max="13576" customWidth="1" width="12.832031" style="12"/>
    <col min="13577" max="13577" customWidth="1" width="34.83203" style="12"/>
    <col min="13578" max="13825" customWidth="0" width="12.0" style="12"/>
    <col min="13826" max="13826" customWidth="1" width="15.332031" style="12"/>
    <col min="13827" max="13828" customWidth="1" width="15.5" style="12"/>
    <col min="13829" max="13829" customWidth="0" width="12.0" style="12"/>
    <col min="13830" max="13830" customWidth="1" width="18.164062" style="12"/>
    <col min="13831" max="13831" customWidth="1" bestFit="1" width="12.832031" style="12"/>
    <col min="13832" max="13832" customWidth="1" width="12.832031" style="12"/>
    <col min="13833" max="13833" customWidth="1" width="34.83203" style="12"/>
    <col min="13834" max="14081" customWidth="0" width="12.0" style="12"/>
    <col min="14082" max="14082" customWidth="1" width="15.332031" style="12"/>
    <col min="14083" max="14084" customWidth="1" width="15.5" style="12"/>
    <col min="14085" max="14085" customWidth="0" width="12.0" style="12"/>
    <col min="14086" max="14086" customWidth="1" width="18.164062" style="12"/>
    <col min="14087" max="14087" customWidth="1" bestFit="1" width="12.832031" style="12"/>
    <col min="14088" max="14088" customWidth="1" width="12.832031" style="12"/>
    <col min="14089" max="14089" customWidth="1" width="34.83203" style="12"/>
    <col min="14090" max="14337" customWidth="0" width="12.0" style="12"/>
    <col min="14338" max="14338" customWidth="1" width="15.332031" style="12"/>
    <col min="14339" max="14340" customWidth="1" width="15.5" style="12"/>
    <col min="14341" max="14341" customWidth="0" width="12.0" style="12"/>
    <col min="14342" max="14342" customWidth="1" width="18.164062" style="12"/>
    <col min="14343" max="14343" customWidth="1" bestFit="1" width="12.832031" style="12"/>
    <col min="14344" max="14344" customWidth="1" width="12.832031" style="12"/>
    <col min="14345" max="14345" customWidth="1" width="34.83203" style="12"/>
    <col min="14346" max="14593" customWidth="0" width="12.0" style="12"/>
    <col min="14594" max="14594" customWidth="1" width="15.332031" style="12"/>
    <col min="14595" max="14596" customWidth="1" width="15.5" style="12"/>
    <col min="14597" max="14597" customWidth="0" width="12.0" style="12"/>
    <col min="14598" max="14598" customWidth="1" width="18.164062" style="12"/>
    <col min="14599" max="14599" customWidth="1" bestFit="1" width="12.832031" style="12"/>
    <col min="14600" max="14600" customWidth="1" width="12.832031" style="12"/>
    <col min="14601" max="14601" customWidth="1" width="34.83203" style="12"/>
    <col min="14602" max="14849" customWidth="0" width="12.0" style="12"/>
    <col min="14850" max="14850" customWidth="1" width="15.332031" style="12"/>
    <col min="14851" max="14852" customWidth="1" width="15.5" style="12"/>
    <col min="14853" max="14853" customWidth="0" width="12.0" style="12"/>
    <col min="14854" max="14854" customWidth="1" width="18.164062" style="12"/>
    <col min="14855" max="14855" customWidth="1" bestFit="1" width="12.832031" style="12"/>
    <col min="14856" max="14856" customWidth="1" width="12.832031" style="12"/>
    <col min="14857" max="14857" customWidth="1" width="34.83203" style="12"/>
    <col min="14858" max="15105" customWidth="0" width="12.0" style="12"/>
    <col min="15106" max="15106" customWidth="1" width="15.332031" style="12"/>
    <col min="15107" max="15108" customWidth="1" width="15.5" style="12"/>
    <col min="15109" max="15109" customWidth="0" width="12.0" style="12"/>
    <col min="15110" max="15110" customWidth="1" width="18.164062" style="12"/>
    <col min="15111" max="15111" customWidth="1" bestFit="1" width="12.832031" style="12"/>
    <col min="15112" max="15112" customWidth="1" width="12.832031" style="12"/>
    <col min="15113" max="15113" customWidth="1" width="34.83203" style="12"/>
    <col min="15114" max="15361" customWidth="0" width="12.0" style="12"/>
    <col min="15362" max="15362" customWidth="1" width="15.332031" style="12"/>
    <col min="15363" max="15364" customWidth="1" width="15.5" style="12"/>
    <col min="15365" max="15365" customWidth="0" width="12.0" style="12"/>
    <col min="15366" max="15366" customWidth="1" width="18.164062" style="12"/>
    <col min="15367" max="15367" customWidth="1" bestFit="1" width="12.832031" style="12"/>
    <col min="15368" max="15368" customWidth="1" width="12.832031" style="12"/>
    <col min="15369" max="15369" customWidth="1" width="34.83203" style="12"/>
    <col min="15370" max="15617" customWidth="0" width="12.0" style="12"/>
    <col min="15618" max="15618" customWidth="1" width="15.332031" style="12"/>
    <col min="15619" max="15620" customWidth="1" width="15.5" style="12"/>
    <col min="15621" max="15621" customWidth="0" width="12.0" style="12"/>
    <col min="15622" max="15622" customWidth="1" width="18.164062" style="12"/>
    <col min="15623" max="15623" customWidth="1" bestFit="1" width="12.832031" style="12"/>
    <col min="15624" max="15624" customWidth="1" width="12.832031" style="12"/>
    <col min="15625" max="15625" customWidth="1" width="34.83203" style="12"/>
    <col min="15626" max="15873" customWidth="0" width="12.0" style="12"/>
    <col min="15874" max="15874" customWidth="1" width="15.332031" style="12"/>
    <col min="15875" max="15876" customWidth="1" width="15.5" style="12"/>
    <col min="15877" max="15877" customWidth="0" width="12.0" style="12"/>
    <col min="15878" max="15878" customWidth="1" width="18.164062" style="12"/>
    <col min="15879" max="15879" customWidth="1" bestFit="1" width="12.832031" style="12"/>
    <col min="15880" max="15880" customWidth="1" width="12.832031" style="12"/>
    <col min="15881" max="15881" customWidth="1" width="34.83203" style="12"/>
    <col min="15882" max="16129" customWidth="0" width="12.0" style="12"/>
    <col min="16130" max="16130" customWidth="1" width="15.332031" style="12"/>
    <col min="16131" max="16132" customWidth="1" width="15.5" style="12"/>
    <col min="16133" max="16133" customWidth="0" width="12.0" style="12"/>
    <col min="16134" max="16134" customWidth="1" width="18.164062" style="12"/>
    <col min="16135" max="16135" customWidth="1" bestFit="1" width="12.832031" style="12"/>
    <col min="16136" max="16136" customWidth="1" width="12.832031" style="12"/>
    <col min="16137" max="16137" customWidth="1" width="34.83203" style="12"/>
    <col min="16138" max="16384" customWidth="0" width="12.0" style="12"/>
  </cols>
  <sheetData>
    <row r="1" spans="8:8" ht="27.75">
      <c r="A1" s="13" t="s">
        <v>147</v>
      </c>
      <c r="B1" s="13"/>
      <c r="C1" s="13"/>
      <c r="D1" s="13"/>
      <c r="E1" s="13"/>
      <c r="F1" s="13"/>
      <c r="G1" s="13"/>
      <c r="H1" s="13"/>
      <c r="I1" s="13"/>
    </row>
    <row r="2" spans="8:8" ht="27.75" customHeight="1">
      <c r="A2" s="15" t="s">
        <v>142</v>
      </c>
      <c r="B2" s="15"/>
      <c r="C2" s="15"/>
      <c r="D2" s="15"/>
      <c r="E2" s="15"/>
      <c r="F2" s="15"/>
      <c r="G2" s="15"/>
      <c r="H2" s="15"/>
      <c r="I2" s="15"/>
    </row>
    <row r="3" spans="8:8" ht="15.75"/>
    <row r="4" spans="8:8" customHeight="1">
      <c r="A4" s="695" t="s">
        <v>118</v>
      </c>
      <c r="B4" s="696" t="s">
        <v>119</v>
      </c>
      <c r="C4" s="696" t="s">
        <v>27</v>
      </c>
      <c r="D4" s="654" t="s">
        <v>23</v>
      </c>
      <c r="E4" s="655"/>
      <c r="F4" s="655"/>
      <c r="G4" s="655"/>
      <c r="H4" s="656"/>
      <c r="I4" s="657" t="s">
        <v>22</v>
      </c>
    </row>
    <row r="5" spans="8:8" ht="52.5" customHeight="1">
      <c r="A5" s="697"/>
      <c r="B5" s="698"/>
      <c r="C5" s="698"/>
      <c r="D5" s="660" t="s">
        <v>24</v>
      </c>
      <c r="E5" s="660" t="s">
        <v>25</v>
      </c>
      <c r="F5" s="660" t="s">
        <v>26</v>
      </c>
      <c r="G5" s="660" t="s">
        <v>825</v>
      </c>
      <c r="H5" s="660" t="s">
        <v>21</v>
      </c>
      <c r="I5" s="661"/>
    </row>
    <row r="6" spans="8:8">
      <c r="A6" s="662"/>
      <c r="B6" s="663"/>
      <c r="C6" s="663"/>
      <c r="D6" s="663"/>
      <c r="E6" s="663"/>
      <c r="F6" s="663"/>
      <c r="G6" s="663"/>
      <c r="H6" s="663"/>
      <c r="I6" s="665"/>
    </row>
    <row r="7" spans="8:8">
      <c r="A7" s="662" t="s">
        <v>425</v>
      </c>
      <c r="B7" s="663"/>
      <c r="C7" s="663"/>
      <c r="D7" s="663"/>
      <c r="E7" s="663"/>
      <c r="F7" s="663"/>
      <c r="G7" s="663"/>
      <c r="H7" s="663"/>
      <c r="I7" s="667"/>
    </row>
    <row r="8" spans="8:8">
      <c r="A8" s="662"/>
      <c r="B8" s="663"/>
      <c r="C8" s="663"/>
      <c r="D8" s="663"/>
      <c r="E8" s="663"/>
      <c r="F8" s="663"/>
      <c r="G8" s="663"/>
      <c r="H8" s="663"/>
      <c r="I8" s="667"/>
    </row>
    <row r="9" spans="8:8">
      <c r="A9" s="662"/>
      <c r="B9" s="663"/>
      <c r="C9" s="663"/>
      <c r="D9" s="663"/>
      <c r="E9" s="663"/>
      <c r="F9" s="663"/>
      <c r="G9" s="663"/>
      <c r="H9" s="663"/>
      <c r="I9" s="667"/>
    </row>
    <row r="10" spans="8:8">
      <c r="A10" s="662"/>
      <c r="B10" s="663"/>
      <c r="C10" s="663"/>
      <c r="D10" s="663"/>
      <c r="E10" s="663"/>
      <c r="F10" s="663"/>
      <c r="G10" s="663"/>
      <c r="H10" s="663"/>
      <c r="I10" s="667"/>
    </row>
    <row r="11" spans="8:8" ht="15.75">
      <c r="A11" s="668"/>
      <c r="B11" s="669"/>
      <c r="C11" s="669"/>
      <c r="D11" s="669"/>
      <c r="E11" s="669"/>
      <c r="F11" s="669"/>
      <c r="G11" s="669"/>
      <c r="H11" s="669"/>
      <c r="I11" s="672"/>
      <c r="J11" s="119"/>
    </row>
    <row r="12" spans="8:8" ht="15.75">
      <c r="A12" s="673" t="s">
        <v>4</v>
      </c>
      <c r="B12" s="674"/>
      <c r="C12" s="674"/>
      <c r="D12" s="674"/>
      <c r="E12" s="674"/>
      <c r="F12" s="674"/>
      <c r="G12" s="674"/>
      <c r="H12" s="674"/>
      <c r="I12" s="694"/>
    </row>
    <row r="13" spans="8:8">
      <c r="A13" s="676"/>
    </row>
    <row r="15" spans="8:8">
      <c r="A15" s="119" t="s">
        <v>522</v>
      </c>
      <c r="B15" s="189"/>
      <c r="C15" s="189"/>
      <c r="D15" s="189"/>
      <c r="E15" s="189"/>
      <c r="F15" s="189"/>
      <c r="G15" s="190"/>
    </row>
    <row r="16" spans="8:8">
      <c r="A16" s="191" t="s">
        <v>523</v>
      </c>
      <c r="B16" s="191"/>
      <c r="C16" s="191"/>
      <c r="D16" s="191"/>
      <c r="E16" s="191"/>
      <c r="F16" s="191"/>
      <c r="G16" s="191"/>
    </row>
    <row r="17" spans="8:8">
      <c r="A17" s="40" t="s">
        <v>504</v>
      </c>
      <c r="B17" s="498"/>
      <c r="C17" s="498"/>
      <c r="D17" s="498"/>
      <c r="E17" s="498"/>
      <c r="F17" s="498"/>
      <c r="G17" s="699"/>
    </row>
    <row r="18" spans="8:8">
      <c r="A18" s="498"/>
      <c r="B18" s="498"/>
      <c r="C18" s="498"/>
      <c r="D18" s="498"/>
      <c r="E18" s="498"/>
      <c r="F18" s="498"/>
      <c r="G18" s="498"/>
    </row>
    <row r="19" spans="8:8">
      <c r="A19" s="42" t="s">
        <v>505</v>
      </c>
      <c r="B19" s="42"/>
      <c r="C19" s="42"/>
      <c r="D19" s="42"/>
      <c r="E19" s="42"/>
      <c r="F19" s="42"/>
      <c r="G19" s="42"/>
    </row>
    <row r="20" spans="8:8">
      <c r="A20" s="194"/>
      <c r="B20" s="194"/>
      <c r="C20" s="195"/>
      <c r="D20" s="195"/>
      <c r="E20" s="195"/>
      <c r="F20" s="195"/>
      <c r="G20" s="164"/>
    </row>
    <row r="21" spans="8:8">
      <c r="A21" s="164"/>
      <c r="B21" s="164"/>
      <c r="C21" s="164"/>
      <c r="D21" s="164"/>
      <c r="E21" s="164"/>
      <c r="F21" s="164"/>
      <c r="G21" s="164"/>
    </row>
    <row r="22" spans="8:8" ht="15.75">
      <c r="A22" s="164"/>
      <c r="B22" s="164"/>
      <c r="C22" s="164"/>
      <c r="D22" s="164"/>
      <c r="E22" s="164"/>
      <c r="F22" s="164"/>
      <c r="G22" s="164"/>
    </row>
    <row r="23" spans="8:8" ht="30.0">
      <c r="A23" s="271" t="s">
        <v>506</v>
      </c>
      <c r="B23" s="272" t="s">
        <v>508</v>
      </c>
      <c r="C23" s="164"/>
      <c r="D23" s="164"/>
      <c r="E23" s="164"/>
      <c r="F23" s="164"/>
      <c r="G23" s="164"/>
    </row>
    <row r="24" spans="8:8" ht="36.0">
      <c r="A24" s="273" t="s">
        <v>5</v>
      </c>
      <c r="B24" s="274" t="s">
        <v>509</v>
      </c>
      <c r="C24" s="164"/>
      <c r="D24" s="164"/>
      <c r="E24" s="164"/>
      <c r="F24" s="164"/>
      <c r="G24" s="164"/>
    </row>
    <row r="25" spans="8:8" ht="18.0">
      <c r="A25" s="273" t="s">
        <v>12</v>
      </c>
      <c r="B25" s="275">
        <v>45093.0</v>
      </c>
      <c r="C25" s="164"/>
      <c r="D25" s="164"/>
      <c r="E25" s="164"/>
      <c r="F25" s="164"/>
      <c r="G25" s="164"/>
    </row>
    <row r="26" spans="8:8" ht="21.0">
      <c r="A26" s="276" t="s">
        <v>507</v>
      </c>
      <c r="B26" s="277"/>
      <c r="C26" s="164"/>
      <c r="D26" s="164"/>
      <c r="E26" s="164"/>
      <c r="F26" s="164"/>
      <c r="G26" s="164"/>
    </row>
    <row r="27" spans="8:8">
      <c r="A27" s="190"/>
      <c r="B27" s="190"/>
      <c r="C27" s="190"/>
      <c r="D27" s="190"/>
      <c r="E27" s="190"/>
      <c r="F27" s="190"/>
      <c r="G27" s="190"/>
    </row>
    <row r="28" spans="8:8">
      <c r="A28" s="649"/>
      <c r="B28" s="649"/>
      <c r="C28" s="649"/>
      <c r="D28" s="649"/>
      <c r="E28" s="649"/>
      <c r="F28" s="649"/>
      <c r="G28" s="649"/>
    </row>
    <row r="29" spans="8:8">
      <c r="A29" s="649"/>
      <c r="B29" s="649"/>
      <c r="C29" s="649"/>
      <c r="D29" s="649"/>
      <c r="E29" s="649"/>
      <c r="F29" s="649"/>
      <c r="G29" s="649"/>
    </row>
  </sheetData>
  <mergeCells count="8">
    <mergeCell ref="A16:G16"/>
    <mergeCell ref="A1:I1"/>
    <mergeCell ref="A2:I2"/>
    <mergeCell ref="C4:C5"/>
    <mergeCell ref="A4:A5"/>
    <mergeCell ref="B4:B5"/>
    <mergeCell ref="D4:H4"/>
    <mergeCell ref="I4:I5"/>
  </mergeCells>
  <pageMargins left="0.7086614173228347" right="0.7086614173228347" top="0.7480314960629921" bottom="0.7480314960629921" header="0.31496062992125984" footer="0.31496062992125984"/>
  <pageSetup paperSize="9" scale="75" orientation="landscape"/>
</worksheet>
</file>

<file path=xl/worksheets/sheet27.xml><?xml version="1.0" encoding="utf-8"?>
<worksheet xmlns:r="http://schemas.openxmlformats.org/officeDocument/2006/relationships" xmlns="http://schemas.openxmlformats.org/spreadsheetml/2006/main">
  <sheetPr>
    <tabColor rgb="FFFFFF00"/>
  </sheetPr>
  <dimension ref="B1:T277"/>
  <sheetViews>
    <sheetView workbookViewId="0" topLeftCell="I254" showGridLines="0" zoomScale="93">
      <selection activeCell="K260" sqref="K260"/>
    </sheetView>
  </sheetViews>
  <sheetFormatPr defaultRowHeight="18.0" defaultColWidth="10"/>
  <cols>
    <col min="1" max="1" hidden="1" customWidth="1" width="0.0" style="700"/>
    <col min="2" max="2" hidden="1" customWidth="1" width="30.0" style="700"/>
    <col min="3" max="3" hidden="1" customWidth="1" width="17.164062" style="700"/>
    <col min="4" max="5" hidden="1" customWidth="1" width="25.164062" style="700"/>
    <col min="6" max="6" hidden="1" customWidth="1" width="13.332031" style="700"/>
    <col min="7" max="7" hidden="1" customWidth="1" width="20.664062" style="700"/>
    <col min="8" max="8" hidden="1" customWidth="1" width="26.332031" style="700"/>
    <col min="9" max="9" customWidth="1" width="51.164062" style="700"/>
    <col min="10" max="10" customWidth="1" width="16.664062" style="700"/>
    <col min="11" max="11" customWidth="1" bestFit="1" width="19.832031" style="700"/>
    <col min="12" max="12" customWidth="1" width="30.332031" style="700"/>
    <col min="13" max="13" customWidth="1" width="28.164062" style="700"/>
    <col min="14" max="14" customWidth="1" width="15.0" style="700"/>
    <col min="15" max="15" customWidth="1" width="23.5" style="700"/>
    <col min="16" max="16" customWidth="1" width="23.832031" style="700"/>
    <col min="17" max="16384" customWidth="0" width="10.6640625" style="700"/>
  </cols>
  <sheetData>
    <row r="1" spans="8:8">
      <c r="B1" s="701"/>
      <c r="J1" s="702" t="s">
        <v>554</v>
      </c>
      <c r="K1" s="702"/>
      <c r="L1" s="702"/>
      <c r="M1" s="702"/>
      <c r="N1" s="702"/>
      <c r="O1" s="702"/>
      <c r="P1" s="702"/>
      <c r="Q1" s="702"/>
      <c r="R1" s="702"/>
      <c r="S1" s="702"/>
    </row>
    <row r="2" spans="8:8">
      <c r="B2" s="701"/>
      <c r="J2" s="703" t="s">
        <v>512</v>
      </c>
      <c r="K2" s="703"/>
      <c r="L2" s="703"/>
      <c r="M2" s="703"/>
      <c r="N2" s="703"/>
      <c r="O2" s="703"/>
      <c r="P2" s="703"/>
      <c r="Q2" s="703"/>
      <c r="R2" s="703"/>
      <c r="S2" s="703"/>
    </row>
    <row r="3" spans="8:8" ht="18.75">
      <c r="B3" s="701"/>
      <c r="J3" s="704"/>
      <c r="K3" s="704"/>
      <c r="L3" s="704"/>
      <c r="M3" s="704"/>
      <c r="N3" s="704"/>
      <c r="O3" s="704"/>
      <c r="P3" s="704"/>
      <c r="Q3" s="704"/>
      <c r="R3" s="704"/>
      <c r="S3" s="704"/>
    </row>
    <row r="4" spans="8:8" ht="26.25">
      <c r="B4" s="701"/>
      <c r="I4" s="705" t="s">
        <v>850</v>
      </c>
      <c r="J4" s="706" t="s">
        <v>851</v>
      </c>
      <c r="K4" s="707" t="s">
        <v>852</v>
      </c>
      <c r="L4" s="706" t="s">
        <v>853</v>
      </c>
      <c r="M4" s="706" t="s">
        <v>854</v>
      </c>
      <c r="N4" s="706" t="s">
        <v>115</v>
      </c>
      <c r="O4" s="708" t="s">
        <v>163</v>
      </c>
      <c r="P4" s="704"/>
      <c r="Q4" s="704"/>
      <c r="R4" s="704"/>
      <c r="S4" s="704"/>
    </row>
    <row r="5" spans="8:8">
      <c r="B5" s="701"/>
      <c r="I5" s="709" t="s">
        <v>855</v>
      </c>
      <c r="J5" s="709">
        <v>44202.0</v>
      </c>
      <c r="K5" s="710">
        <v>6.3660247E7</v>
      </c>
      <c r="L5" s="711" t="s">
        <v>856</v>
      </c>
      <c r="M5" s="712" t="s">
        <v>857</v>
      </c>
      <c r="N5" s="711" t="s">
        <v>858</v>
      </c>
      <c r="O5" s="711" t="s">
        <v>435</v>
      </c>
      <c r="P5" s="704"/>
      <c r="Q5" s="704"/>
      <c r="R5" s="704"/>
      <c r="S5" s="704"/>
    </row>
    <row r="6" spans="8:8">
      <c r="B6" s="701"/>
      <c r="I6" s="709" t="s">
        <v>855</v>
      </c>
      <c r="J6" s="709">
        <v>44202.0</v>
      </c>
      <c r="K6" s="710">
        <v>1.7272621E7</v>
      </c>
      <c r="L6" s="711" t="s">
        <v>859</v>
      </c>
      <c r="M6" s="712" t="s">
        <v>860</v>
      </c>
      <c r="N6" s="711" t="s">
        <v>858</v>
      </c>
      <c r="O6" s="711" t="s">
        <v>435</v>
      </c>
      <c r="P6" s="704"/>
      <c r="Q6" s="704"/>
      <c r="R6" s="704"/>
      <c r="S6" s="704"/>
    </row>
    <row r="7" spans="8:8">
      <c r="B7" s="701"/>
      <c r="I7" s="709" t="s">
        <v>855</v>
      </c>
      <c r="J7" s="709">
        <v>44202.0</v>
      </c>
      <c r="K7" s="710">
        <v>1.4315097E7</v>
      </c>
      <c r="L7" s="711" t="s">
        <v>861</v>
      </c>
      <c r="M7" s="712" t="s">
        <v>862</v>
      </c>
      <c r="N7" s="711" t="s">
        <v>858</v>
      </c>
      <c r="O7" s="711" t="s">
        <v>435</v>
      </c>
      <c r="P7" s="704"/>
      <c r="Q7" s="704"/>
      <c r="R7" s="704"/>
      <c r="S7" s="704"/>
    </row>
    <row r="8" spans="8:8">
      <c r="B8" s="701"/>
      <c r="I8" s="709" t="s">
        <v>855</v>
      </c>
      <c r="J8" s="709">
        <v>44202.0</v>
      </c>
      <c r="K8" s="710">
        <v>2.0461903E7</v>
      </c>
      <c r="L8" s="711" t="s">
        <v>863</v>
      </c>
      <c r="M8" s="712" t="s">
        <v>864</v>
      </c>
      <c r="N8" s="711" t="s">
        <v>858</v>
      </c>
      <c r="O8" s="711" t="s">
        <v>435</v>
      </c>
      <c r="P8" s="704"/>
      <c r="Q8" s="704"/>
      <c r="R8" s="704"/>
      <c r="S8" s="704"/>
    </row>
    <row r="9" spans="8:8">
      <c r="B9" s="701"/>
      <c r="I9" s="709" t="s">
        <v>855</v>
      </c>
      <c r="J9" s="709">
        <v>44202.0</v>
      </c>
      <c r="K9" s="710">
        <v>3794112.0</v>
      </c>
      <c r="L9" s="711" t="s">
        <v>865</v>
      </c>
      <c r="M9" s="712" t="s">
        <v>866</v>
      </c>
      <c r="N9" s="711" t="s">
        <v>858</v>
      </c>
      <c r="O9" s="711" t="s">
        <v>435</v>
      </c>
      <c r="P9" s="704"/>
      <c r="Q9" s="704"/>
      <c r="R9" s="704"/>
      <c r="S9" s="704"/>
    </row>
    <row r="10" spans="8:8">
      <c r="B10" s="701"/>
      <c r="I10" s="709" t="s">
        <v>855</v>
      </c>
      <c r="J10" s="709">
        <v>44202.0</v>
      </c>
      <c r="K10" s="710">
        <v>1.08279359E8</v>
      </c>
      <c r="L10" s="711" t="s">
        <v>867</v>
      </c>
      <c r="M10" s="712" t="s">
        <v>868</v>
      </c>
      <c r="N10" s="711" t="s">
        <v>858</v>
      </c>
      <c r="O10" s="711" t="s">
        <v>435</v>
      </c>
      <c r="P10" s="704"/>
      <c r="Q10" s="704"/>
      <c r="R10" s="704"/>
      <c r="S10" s="704"/>
    </row>
    <row r="11" spans="8:8">
      <c r="B11" s="701"/>
      <c r="I11" s="709" t="s">
        <v>855</v>
      </c>
      <c r="J11" s="709">
        <v>44202.0</v>
      </c>
      <c r="K11" s="710">
        <v>3.3665906E7</v>
      </c>
      <c r="L11" s="711" t="s">
        <v>869</v>
      </c>
      <c r="M11" s="712" t="s">
        <v>870</v>
      </c>
      <c r="N11" s="711" t="s">
        <v>858</v>
      </c>
      <c r="O11" s="711" t="s">
        <v>435</v>
      </c>
      <c r="P11" s="704"/>
      <c r="Q11" s="704"/>
      <c r="R11" s="704"/>
      <c r="S11" s="704"/>
    </row>
    <row r="12" spans="8:8">
      <c r="B12" s="701"/>
      <c r="I12" s="709" t="s">
        <v>855</v>
      </c>
      <c r="J12" s="709">
        <v>44202.0</v>
      </c>
      <c r="K12" s="710">
        <v>9031812.0</v>
      </c>
      <c r="L12" s="711" t="s">
        <v>871</v>
      </c>
      <c r="M12" s="712" t="s">
        <v>872</v>
      </c>
      <c r="N12" s="711" t="s">
        <v>858</v>
      </c>
      <c r="O12" s="711" t="s">
        <v>435</v>
      </c>
      <c r="P12" s="704"/>
      <c r="Q12" s="704"/>
      <c r="R12" s="704"/>
      <c r="S12" s="704"/>
    </row>
    <row r="13" spans="8:8">
      <c r="B13" s="701"/>
      <c r="I13" s="709" t="s">
        <v>855</v>
      </c>
      <c r="J13" s="709">
        <v>44202.0</v>
      </c>
      <c r="K13" s="710">
        <v>8529150.0</v>
      </c>
      <c r="L13" s="711" t="s">
        <v>873</v>
      </c>
      <c r="M13" s="712" t="s">
        <v>874</v>
      </c>
      <c r="N13" s="711" t="s">
        <v>858</v>
      </c>
      <c r="O13" s="711" t="s">
        <v>435</v>
      </c>
      <c r="P13" s="704"/>
      <c r="Q13" s="704"/>
      <c r="R13" s="704"/>
      <c r="S13" s="704"/>
    </row>
    <row r="14" spans="8:8">
      <c r="B14" s="701"/>
      <c r="I14" s="709" t="s">
        <v>855</v>
      </c>
      <c r="J14" s="709">
        <v>44202.0</v>
      </c>
      <c r="K14" s="710">
        <v>1656784.0</v>
      </c>
      <c r="L14" s="711" t="s">
        <v>875</v>
      </c>
      <c r="M14" s="712" t="s">
        <v>876</v>
      </c>
      <c r="N14" s="711" t="s">
        <v>858</v>
      </c>
      <c r="O14" s="711" t="s">
        <v>435</v>
      </c>
      <c r="P14" s="704"/>
      <c r="Q14" s="704"/>
      <c r="R14" s="704"/>
      <c r="S14" s="704"/>
    </row>
    <row r="15" spans="8:8">
      <c r="B15" s="701"/>
      <c r="I15" s="709" t="s">
        <v>855</v>
      </c>
      <c r="J15" s="709">
        <v>44202.0</v>
      </c>
      <c r="K15" s="710">
        <v>4.446804E7</v>
      </c>
      <c r="L15" s="711" t="s">
        <v>877</v>
      </c>
      <c r="M15" s="712" t="s">
        <v>878</v>
      </c>
      <c r="N15" s="711" t="s">
        <v>858</v>
      </c>
      <c r="O15" s="711" t="s">
        <v>435</v>
      </c>
      <c r="P15" s="704"/>
      <c r="Q15" s="704"/>
      <c r="R15" s="704"/>
      <c r="S15" s="704"/>
    </row>
    <row r="16" spans="8:8">
      <c r="B16" s="701"/>
      <c r="I16" s="709" t="s">
        <v>855</v>
      </c>
      <c r="J16" s="709">
        <v>44211.0</v>
      </c>
      <c r="K16" s="710">
        <v>70000.0</v>
      </c>
      <c r="L16" s="711" t="s">
        <v>879</v>
      </c>
      <c r="M16" s="712" t="s">
        <v>880</v>
      </c>
      <c r="N16" s="711" t="s">
        <v>858</v>
      </c>
      <c r="O16" s="711" t="s">
        <v>435</v>
      </c>
      <c r="P16" s="704"/>
      <c r="Q16" s="704"/>
      <c r="R16" s="704"/>
      <c r="S16" s="704"/>
    </row>
    <row r="17" spans="8:8">
      <c r="B17" s="701"/>
      <c r="I17" s="709" t="s">
        <v>855</v>
      </c>
      <c r="J17" s="709">
        <v>44225.0</v>
      </c>
      <c r="K17" s="710">
        <v>1.0538653E7</v>
      </c>
      <c r="L17" s="711" t="s">
        <v>881</v>
      </c>
      <c r="M17" s="712" t="s">
        <v>882</v>
      </c>
      <c r="N17" s="711" t="s">
        <v>858</v>
      </c>
      <c r="O17" s="711" t="s">
        <v>435</v>
      </c>
      <c r="P17" s="704"/>
      <c r="Q17" s="704"/>
      <c r="R17" s="704"/>
      <c r="S17" s="704"/>
    </row>
    <row r="18" spans="8:8">
      <c r="B18" s="701"/>
      <c r="I18" s="709" t="s">
        <v>855</v>
      </c>
      <c r="J18" s="709">
        <v>44506.0</v>
      </c>
      <c r="K18" s="710">
        <v>2860941.0</v>
      </c>
      <c r="L18" s="711" t="s">
        <v>883</v>
      </c>
      <c r="M18" s="712" t="s">
        <v>884</v>
      </c>
      <c r="N18" s="711" t="s">
        <v>885</v>
      </c>
      <c r="O18" s="711" t="s">
        <v>435</v>
      </c>
      <c r="P18" s="704"/>
      <c r="Q18" s="704"/>
      <c r="R18" s="704"/>
      <c r="S18" s="704"/>
    </row>
    <row r="19" spans="8:8">
      <c r="B19" s="701"/>
      <c r="I19" s="709" t="s">
        <v>855</v>
      </c>
      <c r="J19" s="709">
        <v>44202.0</v>
      </c>
      <c r="K19" s="710">
        <v>71606.0</v>
      </c>
      <c r="L19" s="711" t="s">
        <v>886</v>
      </c>
      <c r="M19" s="712" t="s">
        <v>887</v>
      </c>
      <c r="N19" s="711" t="s">
        <v>885</v>
      </c>
      <c r="O19" s="711" t="s">
        <v>435</v>
      </c>
      <c r="P19" s="704"/>
      <c r="Q19" s="704"/>
      <c r="R19" s="704"/>
      <c r="S19" s="704"/>
    </row>
    <row r="20" spans="8:8">
      <c r="B20" s="701"/>
      <c r="I20" s="709" t="s">
        <v>855</v>
      </c>
      <c r="J20" s="709">
        <v>44202.0</v>
      </c>
      <c r="K20" s="710">
        <v>896567.0</v>
      </c>
      <c r="L20" s="711" t="s">
        <v>888</v>
      </c>
      <c r="M20" s="712" t="s">
        <v>889</v>
      </c>
      <c r="N20" s="711" t="s">
        <v>885</v>
      </c>
      <c r="O20" s="711" t="s">
        <v>435</v>
      </c>
      <c r="P20" s="704"/>
      <c r="Q20" s="704"/>
      <c r="R20" s="704"/>
      <c r="S20" s="704"/>
    </row>
    <row r="21" spans="8:8">
      <c r="B21" s="701"/>
      <c r="I21" s="709" t="s">
        <v>855</v>
      </c>
      <c r="J21" s="709">
        <v>44202.0</v>
      </c>
      <c r="K21" s="710">
        <v>3323475.0</v>
      </c>
      <c r="L21" s="711" t="s">
        <v>890</v>
      </c>
      <c r="M21" s="712" t="s">
        <v>891</v>
      </c>
      <c r="N21" s="711" t="s">
        <v>885</v>
      </c>
      <c r="O21" s="711" t="s">
        <v>435</v>
      </c>
      <c r="P21" s="704"/>
      <c r="Q21" s="704"/>
      <c r="R21" s="704"/>
      <c r="S21" s="704"/>
    </row>
    <row r="22" spans="8:8">
      <c r="B22" s="701"/>
      <c r="I22" s="709" t="s">
        <v>855</v>
      </c>
      <c r="J22" s="709">
        <v>44202.0</v>
      </c>
      <c r="K22" s="710">
        <v>5493492.0</v>
      </c>
      <c r="L22" s="711" t="s">
        <v>892</v>
      </c>
      <c r="M22" s="712" t="s">
        <v>893</v>
      </c>
      <c r="N22" s="711" t="s">
        <v>885</v>
      </c>
      <c r="O22" s="711" t="s">
        <v>435</v>
      </c>
      <c r="P22" s="704"/>
      <c r="Q22" s="704"/>
      <c r="R22" s="704"/>
      <c r="S22" s="704"/>
    </row>
    <row r="23" spans="8:8">
      <c r="B23" s="701"/>
      <c r="I23" s="709" t="s">
        <v>855</v>
      </c>
      <c r="J23" s="709">
        <v>44202.0</v>
      </c>
      <c r="K23" s="710">
        <v>2740662.0</v>
      </c>
      <c r="L23" s="711" t="s">
        <v>894</v>
      </c>
      <c r="M23" s="712" t="s">
        <v>895</v>
      </c>
      <c r="N23" s="711" t="s">
        <v>885</v>
      </c>
      <c r="O23" s="711" t="s">
        <v>435</v>
      </c>
      <c r="P23" s="704"/>
      <c r="Q23" s="704"/>
      <c r="R23" s="704"/>
      <c r="S23" s="704"/>
    </row>
    <row r="24" spans="8:8">
      <c r="B24" s="701"/>
      <c r="I24" s="709" t="s">
        <v>855</v>
      </c>
      <c r="J24" s="709">
        <v>44202.0</v>
      </c>
      <c r="K24" s="710">
        <v>5467711.0</v>
      </c>
      <c r="L24" s="711" t="s">
        <v>896</v>
      </c>
      <c r="M24" s="712" t="s">
        <v>897</v>
      </c>
      <c r="N24" s="711" t="s">
        <v>885</v>
      </c>
      <c r="O24" s="711" t="s">
        <v>435</v>
      </c>
      <c r="P24" s="704"/>
      <c r="Q24" s="704"/>
      <c r="R24" s="704"/>
      <c r="S24" s="704"/>
    </row>
    <row r="25" spans="8:8">
      <c r="B25" s="701"/>
      <c r="I25" s="709" t="s">
        <v>855</v>
      </c>
      <c r="J25" s="709">
        <v>44202.0</v>
      </c>
      <c r="K25" s="710">
        <v>50853.0</v>
      </c>
      <c r="L25" s="711" t="s">
        <v>898</v>
      </c>
      <c r="M25" s="712" t="s">
        <v>899</v>
      </c>
      <c r="N25" s="711" t="s">
        <v>900</v>
      </c>
      <c r="O25" s="711" t="s">
        <v>435</v>
      </c>
      <c r="P25" s="704"/>
      <c r="Q25" s="704"/>
      <c r="R25" s="704"/>
      <c r="S25" s="704"/>
    </row>
    <row r="26" spans="8:8">
      <c r="B26" s="701"/>
      <c r="I26" s="709" t="s">
        <v>855</v>
      </c>
      <c r="J26" s="709">
        <v>44202.0</v>
      </c>
      <c r="K26" s="710">
        <v>335084.0</v>
      </c>
      <c r="L26" s="711" t="s">
        <v>901</v>
      </c>
      <c r="M26" s="712" t="s">
        <v>902</v>
      </c>
      <c r="N26" s="711" t="s">
        <v>885</v>
      </c>
      <c r="O26" s="711" t="s">
        <v>435</v>
      </c>
      <c r="P26" s="704"/>
      <c r="Q26" s="704"/>
      <c r="R26" s="704"/>
      <c r="S26" s="704"/>
    </row>
    <row r="27" spans="8:8">
      <c r="B27" s="701"/>
      <c r="I27" s="709" t="s">
        <v>855</v>
      </c>
      <c r="J27" s="709">
        <v>44202.0</v>
      </c>
      <c r="K27" s="710">
        <v>34229.0</v>
      </c>
      <c r="L27" s="711" t="s">
        <v>903</v>
      </c>
      <c r="M27" s="712" t="s">
        <v>904</v>
      </c>
      <c r="N27" s="711" t="s">
        <v>885</v>
      </c>
      <c r="O27" s="711" t="s">
        <v>435</v>
      </c>
      <c r="P27" s="704"/>
      <c r="Q27" s="704"/>
      <c r="R27" s="704"/>
      <c r="S27" s="704"/>
    </row>
    <row r="28" spans="8:8">
      <c r="B28" s="701"/>
      <c r="I28" s="709" t="s">
        <v>855</v>
      </c>
      <c r="J28" s="709"/>
      <c r="K28" s="710">
        <v>63689.0</v>
      </c>
      <c r="L28" s="711" t="s">
        <v>905</v>
      </c>
      <c r="M28" s="712" t="s">
        <v>906</v>
      </c>
      <c r="N28" s="711" t="s">
        <v>885</v>
      </c>
      <c r="O28" s="711" t="s">
        <v>435</v>
      </c>
      <c r="P28" s="704"/>
      <c r="Q28" s="704"/>
      <c r="R28" s="704"/>
      <c r="S28" s="704"/>
    </row>
    <row r="29" spans="8:8">
      <c r="B29" s="701"/>
      <c r="I29" s="709" t="s">
        <v>855</v>
      </c>
      <c r="J29" s="709"/>
      <c r="K29" s="710">
        <v>32270.0</v>
      </c>
      <c r="L29" s="711" t="s">
        <v>907</v>
      </c>
      <c r="M29" s="712" t="s">
        <v>908</v>
      </c>
      <c r="N29" s="711" t="s">
        <v>885</v>
      </c>
      <c r="O29" s="711" t="s">
        <v>435</v>
      </c>
      <c r="P29" s="704"/>
      <c r="Q29" s="704"/>
      <c r="R29" s="704"/>
      <c r="S29" s="704"/>
    </row>
    <row r="30" spans="8:8">
      <c r="B30" s="701"/>
      <c r="I30" s="709" t="s">
        <v>855</v>
      </c>
      <c r="J30" s="709">
        <v>44216.0</v>
      </c>
      <c r="K30" s="710">
        <v>10000.0</v>
      </c>
      <c r="L30" s="711" t="s">
        <v>909</v>
      </c>
      <c r="M30" s="712" t="s">
        <v>910</v>
      </c>
      <c r="N30" s="711" t="s">
        <v>900</v>
      </c>
      <c r="O30" s="711" t="s">
        <v>435</v>
      </c>
      <c r="P30" s="704"/>
      <c r="Q30" s="704"/>
      <c r="R30" s="704"/>
      <c r="S30" s="704"/>
    </row>
    <row r="31" spans="8:8">
      <c r="B31" s="701"/>
      <c r="I31" s="709" t="s">
        <v>855</v>
      </c>
      <c r="J31" s="709">
        <v>44211.0</v>
      </c>
      <c r="K31" s="710">
        <v>639653.0</v>
      </c>
      <c r="L31" s="711" t="s">
        <v>911</v>
      </c>
      <c r="M31" s="712" t="s">
        <v>912</v>
      </c>
      <c r="N31" s="711" t="s">
        <v>900</v>
      </c>
      <c r="O31" s="711" t="s">
        <v>435</v>
      </c>
      <c r="P31" s="704"/>
      <c r="Q31" s="704"/>
      <c r="R31" s="704"/>
      <c r="S31" s="704"/>
    </row>
    <row r="32" spans="8:8">
      <c r="B32" s="701"/>
      <c r="I32" s="709" t="s">
        <v>855</v>
      </c>
      <c r="J32" s="709">
        <v>44223.0</v>
      </c>
      <c r="K32" s="710">
        <v>806107.0</v>
      </c>
      <c r="L32" s="711" t="s">
        <v>913</v>
      </c>
      <c r="M32" s="712" t="s">
        <v>914</v>
      </c>
      <c r="N32" s="711" t="s">
        <v>885</v>
      </c>
      <c r="O32" s="711" t="s">
        <v>435</v>
      </c>
      <c r="P32" s="704"/>
      <c r="Q32" s="704"/>
      <c r="R32" s="704"/>
      <c r="S32" s="704"/>
    </row>
    <row r="33" spans="8:8">
      <c r="B33" s="701"/>
      <c r="I33" s="709" t="s">
        <v>855</v>
      </c>
      <c r="J33" s="709">
        <v>44211.0</v>
      </c>
      <c r="K33" s="710">
        <v>861903.0</v>
      </c>
      <c r="L33" s="711" t="s">
        <v>915</v>
      </c>
      <c r="M33" s="712" t="s">
        <v>916</v>
      </c>
      <c r="N33" s="711" t="s">
        <v>900</v>
      </c>
      <c r="O33" s="711" t="s">
        <v>435</v>
      </c>
      <c r="P33" s="704"/>
      <c r="Q33" s="704"/>
      <c r="R33" s="704"/>
      <c r="S33" s="704"/>
    </row>
    <row r="34" spans="8:8">
      <c r="B34" s="701"/>
      <c r="I34" s="709" t="s">
        <v>855</v>
      </c>
      <c r="J34" s="709">
        <v>44217.0</v>
      </c>
      <c r="K34" s="710">
        <v>2127043.0</v>
      </c>
      <c r="L34" s="711" t="s">
        <v>917</v>
      </c>
      <c r="M34" s="712" t="s">
        <v>918</v>
      </c>
      <c r="N34" s="711" t="s">
        <v>900</v>
      </c>
      <c r="O34" s="711" t="s">
        <v>435</v>
      </c>
      <c r="P34" s="704"/>
      <c r="Q34" s="704"/>
      <c r="R34" s="704"/>
      <c r="S34" s="704"/>
    </row>
    <row r="35" spans="8:8">
      <c r="B35" s="701"/>
      <c r="I35" s="709" t="s">
        <v>855</v>
      </c>
      <c r="J35" s="709">
        <v>44221.0</v>
      </c>
      <c r="K35" s="710">
        <v>670852.0</v>
      </c>
      <c r="L35" s="711" t="s">
        <v>919</v>
      </c>
      <c r="M35" s="712" t="s">
        <v>920</v>
      </c>
      <c r="N35" s="711" t="s">
        <v>921</v>
      </c>
      <c r="O35" s="711" t="s">
        <v>435</v>
      </c>
      <c r="P35" s="704"/>
      <c r="Q35" s="704"/>
      <c r="R35" s="704"/>
      <c r="S35" s="704"/>
    </row>
    <row r="36" spans="8:8">
      <c r="B36" s="701"/>
      <c r="I36" s="709" t="s">
        <v>855</v>
      </c>
      <c r="J36" s="709">
        <v>44221.0</v>
      </c>
      <c r="K36" s="710">
        <v>177218.0</v>
      </c>
      <c r="L36" s="711" t="s">
        <v>922</v>
      </c>
      <c r="M36" s="712" t="s">
        <v>923</v>
      </c>
      <c r="N36" s="711" t="s">
        <v>885</v>
      </c>
      <c r="O36" s="711" t="s">
        <v>435</v>
      </c>
      <c r="P36" s="704"/>
      <c r="Q36" s="704"/>
      <c r="R36" s="704"/>
      <c r="S36" s="704"/>
    </row>
    <row r="37" spans="8:8">
      <c r="B37" s="701"/>
      <c r="I37" s="709" t="s">
        <v>855</v>
      </c>
      <c r="J37" s="709">
        <v>44221.0</v>
      </c>
      <c r="K37" s="710">
        <v>422981.0</v>
      </c>
      <c r="L37" s="711" t="s">
        <v>924</v>
      </c>
      <c r="M37" s="712" t="s">
        <v>925</v>
      </c>
      <c r="N37" s="711" t="s">
        <v>885</v>
      </c>
      <c r="O37" s="711" t="s">
        <v>435</v>
      </c>
      <c r="P37" s="704"/>
      <c r="Q37" s="704"/>
      <c r="R37" s="704"/>
      <c r="S37" s="704"/>
    </row>
    <row r="38" spans="8:8">
      <c r="B38" s="701"/>
      <c r="I38" s="709" t="s">
        <v>855</v>
      </c>
      <c r="J38" s="709">
        <v>44221.0</v>
      </c>
      <c r="K38" s="710">
        <v>194012.0</v>
      </c>
      <c r="L38" s="711" t="s">
        <v>926</v>
      </c>
      <c r="M38" s="712" t="s">
        <v>927</v>
      </c>
      <c r="N38" s="711" t="s">
        <v>885</v>
      </c>
      <c r="O38" s="711" t="s">
        <v>435</v>
      </c>
      <c r="P38" s="704"/>
      <c r="Q38" s="704"/>
      <c r="R38" s="704"/>
      <c r="S38" s="704"/>
    </row>
    <row r="39" spans="8:8">
      <c r="B39" s="701"/>
      <c r="I39" s="709" t="s">
        <v>855</v>
      </c>
      <c r="J39" s="709">
        <v>44221.0</v>
      </c>
      <c r="K39" s="710">
        <v>675599.0</v>
      </c>
      <c r="L39" s="711" t="s">
        <v>928</v>
      </c>
      <c r="M39" s="712" t="s">
        <v>929</v>
      </c>
      <c r="N39" s="711" t="s">
        <v>900</v>
      </c>
      <c r="O39" s="711" t="s">
        <v>435</v>
      </c>
      <c r="P39" s="704"/>
      <c r="Q39" s="704"/>
      <c r="R39" s="704"/>
      <c r="S39" s="704"/>
    </row>
    <row r="40" spans="8:8">
      <c r="B40" s="701"/>
      <c r="I40" s="709" t="s">
        <v>855</v>
      </c>
      <c r="J40" s="709">
        <v>44223.0</v>
      </c>
      <c r="K40" s="710">
        <v>38383.0</v>
      </c>
      <c r="L40" s="711" t="s">
        <v>930</v>
      </c>
      <c r="M40" s="712" t="s">
        <v>931</v>
      </c>
      <c r="N40" s="711" t="s">
        <v>885</v>
      </c>
      <c r="O40" s="711" t="s">
        <v>435</v>
      </c>
      <c r="P40" s="704"/>
      <c r="Q40" s="704"/>
      <c r="R40" s="704"/>
      <c r="S40" s="704"/>
    </row>
    <row r="41" spans="8:8">
      <c r="B41" s="701"/>
      <c r="I41" s="709" t="s">
        <v>855</v>
      </c>
      <c r="J41" s="709">
        <v>44222.0</v>
      </c>
      <c r="K41" s="710">
        <v>333453.0</v>
      </c>
      <c r="L41" s="711" t="s">
        <v>932</v>
      </c>
      <c r="M41" s="712" t="s">
        <v>933</v>
      </c>
      <c r="N41" s="711" t="s">
        <v>921</v>
      </c>
      <c r="O41" s="711" t="s">
        <v>435</v>
      </c>
      <c r="P41" s="704"/>
      <c r="Q41" s="704"/>
      <c r="R41" s="704"/>
      <c r="S41" s="704"/>
    </row>
    <row r="42" spans="8:8">
      <c r="B42" s="701"/>
      <c r="I42" s="709" t="s">
        <v>855</v>
      </c>
      <c r="J42" s="709">
        <v>44223.0</v>
      </c>
      <c r="K42" s="710">
        <v>77196.0</v>
      </c>
      <c r="L42" s="711" t="s">
        <v>934</v>
      </c>
      <c r="M42" s="712" t="s">
        <v>935</v>
      </c>
      <c r="N42" s="711" t="s">
        <v>885</v>
      </c>
      <c r="O42" s="711" t="s">
        <v>435</v>
      </c>
      <c r="P42" s="704"/>
      <c r="Q42" s="704"/>
      <c r="R42" s="704"/>
      <c r="S42" s="704"/>
    </row>
    <row r="43" spans="8:8">
      <c r="B43" s="701"/>
      <c r="I43" s="709" t="s">
        <v>855</v>
      </c>
      <c r="J43" s="709">
        <v>44223.0</v>
      </c>
      <c r="K43" s="710">
        <v>48542.0</v>
      </c>
      <c r="L43" s="711" t="s">
        <v>936</v>
      </c>
      <c r="M43" s="712" t="s">
        <v>937</v>
      </c>
      <c r="N43" s="711" t="s">
        <v>885</v>
      </c>
      <c r="O43" s="711" t="s">
        <v>435</v>
      </c>
      <c r="P43" s="704"/>
      <c r="Q43" s="704"/>
      <c r="R43" s="704"/>
      <c r="S43" s="704"/>
    </row>
    <row r="44" spans="8:8" ht="18.75">
      <c r="B44" s="701"/>
      <c r="I44" s="709" t="s">
        <v>855</v>
      </c>
      <c r="J44" s="709">
        <v>44223.0</v>
      </c>
      <c r="K44" s="710">
        <v>198604.0</v>
      </c>
      <c r="L44" s="711" t="s">
        <v>938</v>
      </c>
      <c r="M44" s="712" t="s">
        <v>939</v>
      </c>
      <c r="N44" s="711" t="s">
        <v>885</v>
      </c>
      <c r="O44" s="711" t="s">
        <v>435</v>
      </c>
      <c r="P44" s="704"/>
      <c r="Q44" s="704"/>
      <c r="R44" s="704"/>
      <c r="S44" s="704"/>
    </row>
    <row r="45" spans="8:8" ht="18.75">
      <c r="B45" s="701"/>
      <c r="I45" s="713" t="s">
        <v>566</v>
      </c>
      <c r="J45" s="714"/>
      <c r="K45" s="715">
        <f>SUM(K5:K44)</f>
        <v>3.64395809E8</v>
      </c>
      <c r="L45" s="716"/>
      <c r="M45" s="717"/>
      <c r="N45" s="717"/>
      <c r="O45" s="718"/>
      <c r="P45" s="704"/>
      <c r="Q45" s="704"/>
      <c r="R45" s="704"/>
      <c r="S45" s="704"/>
    </row>
    <row r="46" spans="8:8">
      <c r="B46" s="701"/>
      <c r="I46" s="709" t="s">
        <v>855</v>
      </c>
      <c r="J46" s="709">
        <v>44250.0</v>
      </c>
      <c r="K46" s="710">
        <v>70000.0</v>
      </c>
      <c r="L46" s="711" t="s">
        <v>940</v>
      </c>
      <c r="M46" s="712" t="s">
        <v>941</v>
      </c>
      <c r="N46" s="711" t="s">
        <v>858</v>
      </c>
      <c r="O46" s="711" t="s">
        <v>435</v>
      </c>
      <c r="P46" s="704"/>
      <c r="Q46" s="704"/>
      <c r="R46" s="704"/>
      <c r="S46" s="704"/>
    </row>
    <row r="47" spans="8:8">
      <c r="B47" s="701"/>
      <c r="I47" s="709" t="s">
        <v>855</v>
      </c>
      <c r="J47" s="709">
        <v>44245.0</v>
      </c>
      <c r="K47" s="710">
        <v>2439413.0</v>
      </c>
      <c r="L47" s="711" t="s">
        <v>942</v>
      </c>
      <c r="M47" s="712" t="s">
        <v>943</v>
      </c>
      <c r="N47" s="711" t="s">
        <v>858</v>
      </c>
      <c r="O47" s="711" t="s">
        <v>435</v>
      </c>
      <c r="P47" s="704"/>
      <c r="Q47" s="704"/>
      <c r="R47" s="704"/>
      <c r="S47" s="704"/>
    </row>
    <row r="48" spans="8:8">
      <c r="B48" s="701"/>
      <c r="I48" s="709" t="s">
        <v>855</v>
      </c>
      <c r="J48" s="709">
        <v>44250.0</v>
      </c>
      <c r="K48" s="710">
        <v>1.4880036E7</v>
      </c>
      <c r="L48" s="711" t="s">
        <v>944</v>
      </c>
      <c r="M48" s="712" t="s">
        <v>945</v>
      </c>
      <c r="N48" s="711" t="s">
        <v>858</v>
      </c>
      <c r="O48" s="711" t="s">
        <v>435</v>
      </c>
      <c r="P48" s="704"/>
      <c r="Q48" s="704"/>
      <c r="R48" s="704"/>
      <c r="S48" s="704"/>
    </row>
    <row r="49" spans="8:8">
      <c r="B49" s="701"/>
      <c r="I49" s="709" t="s">
        <v>855</v>
      </c>
      <c r="J49" s="709">
        <v>44228.0</v>
      </c>
      <c r="K49" s="710">
        <v>10000.0</v>
      </c>
      <c r="L49" s="711" t="s">
        <v>946</v>
      </c>
      <c r="M49" s="712" t="s">
        <v>947</v>
      </c>
      <c r="N49" s="711" t="s">
        <v>900</v>
      </c>
      <c r="O49" s="711" t="s">
        <v>435</v>
      </c>
      <c r="P49" s="704"/>
      <c r="Q49" s="704"/>
      <c r="R49" s="704"/>
      <c r="S49" s="704"/>
    </row>
    <row r="50" spans="8:8">
      <c r="B50" s="701"/>
      <c r="I50" s="709" t="s">
        <v>855</v>
      </c>
      <c r="J50" s="709">
        <v>44229.0</v>
      </c>
      <c r="K50" s="710">
        <v>2113894.0</v>
      </c>
      <c r="L50" s="711" t="s">
        <v>948</v>
      </c>
      <c r="M50" s="712" t="s">
        <v>949</v>
      </c>
      <c r="N50" s="711" t="s">
        <v>900</v>
      </c>
      <c r="O50" s="711" t="s">
        <v>435</v>
      </c>
      <c r="P50" s="704"/>
      <c r="Q50" s="704"/>
      <c r="R50" s="704"/>
      <c r="S50" s="704"/>
    </row>
    <row r="51" spans="8:8">
      <c r="B51" s="701"/>
      <c r="I51" s="709" t="s">
        <v>855</v>
      </c>
      <c r="J51" s="709">
        <v>44243.0</v>
      </c>
      <c r="K51" s="710">
        <v>372512.0</v>
      </c>
      <c r="L51" s="711" t="s">
        <v>950</v>
      </c>
      <c r="M51" s="712" t="s">
        <v>951</v>
      </c>
      <c r="N51" s="711" t="s">
        <v>921</v>
      </c>
      <c r="O51" s="711" t="s">
        <v>435</v>
      </c>
      <c r="P51" s="704"/>
      <c r="Q51" s="704"/>
      <c r="R51" s="704"/>
      <c r="S51" s="704"/>
    </row>
    <row r="52" spans="8:8">
      <c r="B52" s="701"/>
      <c r="I52" s="709" t="s">
        <v>855</v>
      </c>
      <c r="J52" s="709">
        <v>44249.0</v>
      </c>
      <c r="K52" s="710">
        <v>2754705.0</v>
      </c>
      <c r="L52" s="711" t="s">
        <v>952</v>
      </c>
      <c r="M52" s="712" t="s">
        <v>953</v>
      </c>
      <c r="N52" s="711" t="s">
        <v>921</v>
      </c>
      <c r="O52" s="711" t="s">
        <v>435</v>
      </c>
      <c r="P52" s="704"/>
      <c r="Q52" s="704"/>
      <c r="R52" s="704"/>
      <c r="S52" s="704"/>
    </row>
    <row r="53" spans="8:8">
      <c r="B53" s="701"/>
      <c r="I53" s="709" t="s">
        <v>855</v>
      </c>
      <c r="J53" s="709">
        <v>44249.0</v>
      </c>
      <c r="K53" s="710">
        <v>421780.0</v>
      </c>
      <c r="L53" s="711" t="s">
        <v>954</v>
      </c>
      <c r="M53" s="712" t="s">
        <v>955</v>
      </c>
      <c r="N53" s="711" t="s">
        <v>885</v>
      </c>
      <c r="O53" s="711" t="s">
        <v>435</v>
      </c>
      <c r="P53" s="704"/>
      <c r="Q53" s="704"/>
      <c r="R53" s="704"/>
      <c r="S53" s="704"/>
    </row>
    <row r="54" spans="8:8">
      <c r="B54" s="701"/>
      <c r="I54" s="709" t="s">
        <v>855</v>
      </c>
      <c r="J54" s="709">
        <v>44250.0</v>
      </c>
      <c r="K54" s="710">
        <v>68892.0</v>
      </c>
      <c r="L54" s="711" t="s">
        <v>956</v>
      </c>
      <c r="M54" s="712" t="s">
        <v>957</v>
      </c>
      <c r="N54" s="711" t="s">
        <v>885</v>
      </c>
      <c r="O54" s="711" t="s">
        <v>435</v>
      </c>
      <c r="P54" s="704"/>
      <c r="Q54" s="704"/>
      <c r="R54" s="704"/>
      <c r="S54" s="704"/>
    </row>
    <row r="55" spans="8:8">
      <c r="B55" s="701"/>
      <c r="I55" s="709" t="s">
        <v>855</v>
      </c>
      <c r="J55" s="709">
        <v>44250.0</v>
      </c>
      <c r="K55" s="710">
        <v>142798.0</v>
      </c>
      <c r="L55" s="711" t="s">
        <v>958</v>
      </c>
      <c r="M55" s="712" t="s">
        <v>959</v>
      </c>
      <c r="N55" s="711" t="s">
        <v>885</v>
      </c>
      <c r="O55" s="711" t="s">
        <v>435</v>
      </c>
      <c r="P55" s="704"/>
      <c r="Q55" s="704"/>
      <c r="R55" s="704"/>
      <c r="S55" s="704"/>
    </row>
    <row r="56" spans="8:8">
      <c r="B56" s="701"/>
      <c r="I56" s="709" t="s">
        <v>855</v>
      </c>
      <c r="J56" s="709">
        <v>44252.0</v>
      </c>
      <c r="K56" s="710">
        <v>193956.0</v>
      </c>
      <c r="L56" s="711" t="s">
        <v>960</v>
      </c>
      <c r="M56" s="712" t="s">
        <v>961</v>
      </c>
      <c r="N56" s="711" t="s">
        <v>900</v>
      </c>
      <c r="O56" s="711" t="s">
        <v>435</v>
      </c>
      <c r="P56" s="704"/>
      <c r="Q56" s="704"/>
      <c r="R56" s="704"/>
      <c r="S56" s="704"/>
    </row>
    <row r="57" spans="8:8" ht="18.75">
      <c r="B57" s="701"/>
      <c r="I57" s="709" t="s">
        <v>855</v>
      </c>
      <c r="J57" s="709">
        <v>44252.0</v>
      </c>
      <c r="K57" s="710">
        <v>732214.0</v>
      </c>
      <c r="L57" s="711" t="s">
        <v>962</v>
      </c>
      <c r="M57" s="712" t="s">
        <v>963</v>
      </c>
      <c r="N57" s="711" t="s">
        <v>885</v>
      </c>
      <c r="O57" s="711" t="s">
        <v>435</v>
      </c>
      <c r="P57" s="704"/>
      <c r="Q57" s="704"/>
      <c r="R57" s="704"/>
      <c r="S57" s="704"/>
    </row>
    <row r="58" spans="8:8" ht="18.75">
      <c r="B58" s="701"/>
      <c r="I58" s="713" t="s">
        <v>964</v>
      </c>
      <c r="J58" s="714"/>
      <c r="K58" s="715">
        <f>SUM(K46:K57)</f>
        <v>2.42002E7</v>
      </c>
      <c r="L58" s="716"/>
      <c r="M58" s="717"/>
      <c r="N58" s="717"/>
      <c r="O58" s="718"/>
      <c r="P58" s="704"/>
      <c r="Q58" s="704"/>
      <c r="R58" s="704"/>
      <c r="S58" s="704"/>
    </row>
    <row r="59" spans="8:8">
      <c r="B59" s="701"/>
      <c r="I59" s="709" t="s">
        <v>855</v>
      </c>
      <c r="J59" s="709">
        <v>44256.0</v>
      </c>
      <c r="K59" s="710">
        <v>10000.0</v>
      </c>
      <c r="L59" s="711" t="s">
        <v>965</v>
      </c>
      <c r="M59" s="711" t="s">
        <v>966</v>
      </c>
      <c r="N59" s="711" t="s">
        <v>858</v>
      </c>
      <c r="O59" s="711" t="s">
        <v>435</v>
      </c>
      <c r="P59" s="704"/>
      <c r="Q59" s="704"/>
      <c r="R59" s="704"/>
      <c r="S59" s="704"/>
    </row>
    <row r="60" spans="8:8">
      <c r="B60" s="701"/>
      <c r="I60" s="709" t="s">
        <v>855</v>
      </c>
      <c r="J60" s="709">
        <v>44256.0</v>
      </c>
      <c r="K60" s="710">
        <v>155000.0</v>
      </c>
      <c r="L60" s="711" t="s">
        <v>967</v>
      </c>
      <c r="M60" s="711" t="s">
        <v>968</v>
      </c>
      <c r="N60" s="711" t="s">
        <v>858</v>
      </c>
      <c r="O60" s="711" t="s">
        <v>435</v>
      </c>
      <c r="P60" s="704"/>
      <c r="Q60" s="704"/>
      <c r="R60" s="704"/>
      <c r="S60" s="704"/>
    </row>
    <row r="61" spans="8:8">
      <c r="B61" s="701"/>
      <c r="I61" s="709" t="s">
        <v>855</v>
      </c>
      <c r="J61" s="709">
        <v>44256.0</v>
      </c>
      <c r="K61" s="710">
        <v>70000.0</v>
      </c>
      <c r="L61" s="711" t="s">
        <v>969</v>
      </c>
      <c r="M61" s="711" t="s">
        <v>970</v>
      </c>
      <c r="N61" s="711" t="s">
        <v>858</v>
      </c>
      <c r="O61" s="711" t="s">
        <v>435</v>
      </c>
      <c r="P61" s="704"/>
      <c r="Q61" s="704"/>
      <c r="R61" s="704"/>
      <c r="S61" s="704"/>
    </row>
    <row r="62" spans="8:8">
      <c r="B62" s="701"/>
      <c r="I62" s="709" t="s">
        <v>855</v>
      </c>
      <c r="J62" s="709">
        <v>44260.0</v>
      </c>
      <c r="K62" s="710">
        <v>180000.0</v>
      </c>
      <c r="L62" s="711" t="s">
        <v>971</v>
      </c>
      <c r="M62" s="711" t="s">
        <v>972</v>
      </c>
      <c r="N62" s="711" t="s">
        <v>858</v>
      </c>
      <c r="O62" s="711" t="s">
        <v>435</v>
      </c>
      <c r="P62" s="704"/>
      <c r="Q62" s="704"/>
      <c r="R62" s="704"/>
      <c r="S62" s="704"/>
    </row>
    <row r="63" spans="8:8">
      <c r="B63" s="701"/>
      <c r="I63" s="709" t="s">
        <v>855</v>
      </c>
      <c r="J63" s="709">
        <v>44285.0</v>
      </c>
      <c r="K63" s="710">
        <v>1.8949259E7</v>
      </c>
      <c r="L63" s="711" t="s">
        <v>973</v>
      </c>
      <c r="M63" s="711" t="s">
        <v>974</v>
      </c>
      <c r="N63" s="711" t="s">
        <v>858</v>
      </c>
      <c r="O63" s="711" t="s">
        <v>435</v>
      </c>
      <c r="P63" s="704"/>
      <c r="Q63" s="704"/>
      <c r="R63" s="704"/>
      <c r="S63" s="704"/>
    </row>
    <row r="64" spans="8:8">
      <c r="B64" s="701"/>
      <c r="I64" s="709" t="s">
        <v>855</v>
      </c>
      <c r="J64" s="709">
        <v>44257.0</v>
      </c>
      <c r="K64" s="710">
        <v>10000.0</v>
      </c>
      <c r="L64" s="711" t="s">
        <v>975</v>
      </c>
      <c r="M64" s="711" t="s">
        <v>976</v>
      </c>
      <c r="N64" s="711" t="s">
        <v>885</v>
      </c>
      <c r="O64" s="711" t="s">
        <v>435</v>
      </c>
      <c r="P64" s="704"/>
      <c r="Q64" s="704"/>
      <c r="R64" s="704"/>
      <c r="S64" s="704"/>
    </row>
    <row r="65" spans="8:8">
      <c r="B65" s="701"/>
      <c r="I65" s="709" t="s">
        <v>855</v>
      </c>
      <c r="J65" s="709">
        <v>44257.0</v>
      </c>
      <c r="K65" s="710">
        <v>10000.0</v>
      </c>
      <c r="L65" s="711" t="s">
        <v>977</v>
      </c>
      <c r="M65" s="711" t="s">
        <v>978</v>
      </c>
      <c r="N65" s="711" t="s">
        <v>885</v>
      </c>
      <c r="O65" s="711" t="s">
        <v>435</v>
      </c>
      <c r="P65" s="704"/>
      <c r="Q65" s="704"/>
      <c r="R65" s="704"/>
      <c r="S65" s="704"/>
    </row>
    <row r="66" spans="8:8">
      <c r="B66" s="701"/>
      <c r="I66" s="709" t="s">
        <v>979</v>
      </c>
      <c r="J66" s="709">
        <v>44258.0</v>
      </c>
      <c r="K66" s="710">
        <v>37500.0</v>
      </c>
      <c r="L66" s="711" t="s">
        <v>980</v>
      </c>
      <c r="M66" s="711" t="s">
        <v>981</v>
      </c>
      <c r="N66" s="711" t="s">
        <v>900</v>
      </c>
      <c r="O66" s="711" t="s">
        <v>435</v>
      </c>
      <c r="P66" s="704"/>
      <c r="Q66" s="704"/>
      <c r="R66" s="704"/>
      <c r="S66" s="704"/>
    </row>
    <row r="67" spans="8:8">
      <c r="B67" s="701"/>
      <c r="I67" s="709" t="s">
        <v>979</v>
      </c>
      <c r="J67" s="709">
        <v>44273.0</v>
      </c>
      <c r="K67" s="710">
        <v>37500.0</v>
      </c>
      <c r="L67" s="711" t="s">
        <v>982</v>
      </c>
      <c r="M67" s="711" t="s">
        <v>983</v>
      </c>
      <c r="N67" s="711" t="s">
        <v>885</v>
      </c>
      <c r="O67" s="711" t="s">
        <v>435</v>
      </c>
      <c r="P67" s="704"/>
      <c r="Q67" s="704"/>
      <c r="R67" s="704"/>
      <c r="S67" s="704"/>
    </row>
    <row r="68" spans="8:8">
      <c r="B68" s="701"/>
      <c r="I68" s="709" t="s">
        <v>855</v>
      </c>
      <c r="J68" s="709">
        <v>44257.0</v>
      </c>
      <c r="K68" s="710">
        <v>5762540.0</v>
      </c>
      <c r="L68" s="711" t="s">
        <v>984</v>
      </c>
      <c r="M68" s="711" t="s">
        <v>985</v>
      </c>
      <c r="N68" s="711" t="s">
        <v>921</v>
      </c>
      <c r="O68" s="711" t="s">
        <v>435</v>
      </c>
      <c r="P68" s="704"/>
      <c r="Q68" s="704"/>
      <c r="R68" s="704"/>
      <c r="S68" s="704"/>
    </row>
    <row r="69" spans="8:8">
      <c r="B69" s="701"/>
      <c r="I69" s="709" t="s">
        <v>855</v>
      </c>
      <c r="J69" s="709">
        <v>44259.0</v>
      </c>
      <c r="K69" s="710">
        <v>411831.0</v>
      </c>
      <c r="L69" s="711" t="s">
        <v>986</v>
      </c>
      <c r="M69" s="711" t="s">
        <v>987</v>
      </c>
      <c r="N69" s="711" t="s">
        <v>885</v>
      </c>
      <c r="O69" s="711" t="s">
        <v>435</v>
      </c>
      <c r="P69" s="704"/>
      <c r="Q69" s="704"/>
      <c r="R69" s="704"/>
      <c r="S69" s="704"/>
    </row>
    <row r="70" spans="8:8">
      <c r="B70" s="701"/>
      <c r="I70" s="709" t="s">
        <v>855</v>
      </c>
      <c r="J70" s="709">
        <v>44263.0</v>
      </c>
      <c r="K70" s="710">
        <v>531664.0</v>
      </c>
      <c r="L70" s="711" t="s">
        <v>988</v>
      </c>
      <c r="M70" s="711" t="s">
        <v>989</v>
      </c>
      <c r="N70" s="711" t="s">
        <v>921</v>
      </c>
      <c r="O70" s="711" t="s">
        <v>435</v>
      </c>
      <c r="P70" s="704"/>
      <c r="Q70" s="704"/>
      <c r="R70" s="704"/>
      <c r="S70" s="704"/>
    </row>
    <row r="71" spans="8:8">
      <c r="B71" s="701"/>
      <c r="I71" s="709" t="s">
        <v>855</v>
      </c>
      <c r="J71" s="709">
        <v>44267.0</v>
      </c>
      <c r="K71" s="710">
        <v>2.0574891E7</v>
      </c>
      <c r="L71" s="711" t="s">
        <v>990</v>
      </c>
      <c r="M71" s="711" t="s">
        <v>991</v>
      </c>
      <c r="N71" s="711" t="s">
        <v>900</v>
      </c>
      <c r="O71" s="711" t="s">
        <v>435</v>
      </c>
      <c r="P71" s="704"/>
      <c r="Q71" s="704"/>
      <c r="R71" s="704"/>
      <c r="S71" s="704"/>
    </row>
    <row r="72" spans="8:8">
      <c r="B72" s="701"/>
      <c r="I72" s="709" t="s">
        <v>855</v>
      </c>
      <c r="J72" s="709">
        <v>44281.0</v>
      </c>
      <c r="K72" s="710">
        <v>1086561.0</v>
      </c>
      <c r="L72" s="711" t="s">
        <v>992</v>
      </c>
      <c r="M72" s="711" t="s">
        <v>993</v>
      </c>
      <c r="N72" s="711" t="s">
        <v>885</v>
      </c>
      <c r="O72" s="711" t="s">
        <v>435</v>
      </c>
      <c r="P72" s="704"/>
      <c r="Q72" s="704"/>
      <c r="R72" s="704"/>
      <c r="S72" s="704"/>
    </row>
    <row r="73" spans="8:8">
      <c r="B73" s="701"/>
      <c r="I73" s="709" t="s">
        <v>855</v>
      </c>
      <c r="J73" s="709">
        <v>44267.0</v>
      </c>
      <c r="K73" s="710">
        <v>1881028.0</v>
      </c>
      <c r="L73" s="711" t="s">
        <v>994</v>
      </c>
      <c r="M73" s="711" t="s">
        <v>995</v>
      </c>
      <c r="N73" s="711" t="s">
        <v>921</v>
      </c>
      <c r="O73" s="711" t="s">
        <v>435</v>
      </c>
      <c r="P73" s="704"/>
      <c r="Q73" s="704"/>
      <c r="R73" s="704"/>
      <c r="S73" s="704"/>
    </row>
    <row r="74" spans="8:8">
      <c r="B74" s="701"/>
      <c r="I74" s="709" t="s">
        <v>855</v>
      </c>
      <c r="J74" s="709">
        <v>44267.0</v>
      </c>
      <c r="K74" s="710">
        <v>64137.0</v>
      </c>
      <c r="L74" s="711" t="s">
        <v>996</v>
      </c>
      <c r="M74" s="711" t="s">
        <v>997</v>
      </c>
      <c r="N74" s="711" t="s">
        <v>900</v>
      </c>
      <c r="O74" s="711" t="s">
        <v>435</v>
      </c>
      <c r="P74" s="704"/>
      <c r="Q74" s="704"/>
      <c r="R74" s="704"/>
      <c r="S74" s="704"/>
    </row>
    <row r="75" spans="8:8">
      <c r="B75" s="701"/>
      <c r="I75" s="709" t="s">
        <v>855</v>
      </c>
      <c r="J75" s="709">
        <v>44271.0</v>
      </c>
      <c r="K75" s="710">
        <v>727807.0</v>
      </c>
      <c r="L75" s="711" t="s">
        <v>998</v>
      </c>
      <c r="M75" s="711" t="s">
        <v>999</v>
      </c>
      <c r="N75" s="711" t="s">
        <v>885</v>
      </c>
      <c r="O75" s="711" t="s">
        <v>435</v>
      </c>
      <c r="P75" s="704"/>
      <c r="Q75" s="704"/>
      <c r="R75" s="704"/>
      <c r="S75" s="704"/>
    </row>
    <row r="76" spans="8:8">
      <c r="B76" s="701"/>
      <c r="I76" s="709" t="s">
        <v>855</v>
      </c>
      <c r="J76" s="709">
        <v>44273.0</v>
      </c>
      <c r="K76" s="710">
        <v>1.1545475E7</v>
      </c>
      <c r="L76" s="711" t="s">
        <v>1000</v>
      </c>
      <c r="M76" s="711" t="s">
        <v>1001</v>
      </c>
      <c r="N76" s="711" t="s">
        <v>900</v>
      </c>
      <c r="O76" s="711" t="s">
        <v>435</v>
      </c>
      <c r="P76" s="704"/>
      <c r="Q76" s="704"/>
      <c r="R76" s="704"/>
      <c r="S76" s="704"/>
    </row>
    <row r="77" spans="8:8">
      <c r="B77" s="701"/>
      <c r="I77" s="709" t="s">
        <v>855</v>
      </c>
      <c r="J77" s="709">
        <v>44272.0</v>
      </c>
      <c r="K77" s="710">
        <v>3315438.0</v>
      </c>
      <c r="L77" s="711" t="s">
        <v>1002</v>
      </c>
      <c r="M77" s="711" t="s">
        <v>1003</v>
      </c>
      <c r="N77" s="711" t="s">
        <v>921</v>
      </c>
      <c r="O77" s="711" t="s">
        <v>435</v>
      </c>
      <c r="P77" s="704"/>
      <c r="Q77" s="704"/>
      <c r="R77" s="704"/>
      <c r="S77" s="704"/>
    </row>
    <row r="78" spans="8:8">
      <c r="B78" s="701"/>
      <c r="I78" s="709" t="s">
        <v>855</v>
      </c>
      <c r="J78" s="709">
        <v>44274.0</v>
      </c>
      <c r="K78" s="710">
        <v>366467.0</v>
      </c>
      <c r="L78" s="711" t="s">
        <v>1004</v>
      </c>
      <c r="M78" s="711" t="s">
        <v>1005</v>
      </c>
      <c r="N78" s="711" t="s">
        <v>921</v>
      </c>
      <c r="O78" s="711" t="s">
        <v>435</v>
      </c>
      <c r="P78" s="704"/>
      <c r="Q78" s="704"/>
      <c r="R78" s="704"/>
      <c r="S78" s="704"/>
    </row>
    <row r="79" spans="8:8">
      <c r="B79" s="701"/>
      <c r="I79" s="709" t="s">
        <v>855</v>
      </c>
      <c r="J79" s="709">
        <v>44276.0</v>
      </c>
      <c r="K79" s="710">
        <v>399950.0</v>
      </c>
      <c r="L79" s="711" t="s">
        <v>1006</v>
      </c>
      <c r="M79" s="711" t="s">
        <v>1007</v>
      </c>
      <c r="N79" s="711" t="s">
        <v>885</v>
      </c>
      <c r="O79" s="711" t="s">
        <v>435</v>
      </c>
      <c r="P79" s="704"/>
      <c r="Q79" s="704"/>
      <c r="R79" s="704"/>
      <c r="S79" s="704"/>
    </row>
    <row r="80" spans="8:8">
      <c r="B80" s="701"/>
      <c r="I80" s="709" t="s">
        <v>855</v>
      </c>
      <c r="J80" s="709">
        <v>44279.0</v>
      </c>
      <c r="K80" s="710">
        <v>994175.0</v>
      </c>
      <c r="L80" s="711" t="s">
        <v>1008</v>
      </c>
      <c r="M80" s="711" t="s">
        <v>1009</v>
      </c>
      <c r="N80" s="711" t="s">
        <v>885</v>
      </c>
      <c r="O80" s="711" t="s">
        <v>435</v>
      </c>
      <c r="P80" s="704"/>
      <c r="Q80" s="704"/>
      <c r="R80" s="704"/>
      <c r="S80" s="704"/>
    </row>
    <row r="81" spans="8:8">
      <c r="B81" s="701"/>
      <c r="I81" s="709" t="s">
        <v>855</v>
      </c>
      <c r="J81" s="709">
        <v>44279.0</v>
      </c>
      <c r="K81" s="710">
        <v>286341.0</v>
      </c>
      <c r="L81" s="711" t="s">
        <v>1010</v>
      </c>
      <c r="M81" s="711" t="s">
        <v>1011</v>
      </c>
      <c r="N81" s="711" t="s">
        <v>885</v>
      </c>
      <c r="O81" s="711" t="s">
        <v>435</v>
      </c>
      <c r="P81" s="704"/>
      <c r="Q81" s="704"/>
      <c r="R81" s="704"/>
      <c r="S81" s="704"/>
    </row>
    <row r="82" spans="8:8">
      <c r="B82" s="701"/>
      <c r="I82" s="709" t="s">
        <v>855</v>
      </c>
      <c r="J82" s="709">
        <v>44279.0</v>
      </c>
      <c r="K82" s="710">
        <v>770472.0</v>
      </c>
      <c r="L82" s="711" t="s">
        <v>1012</v>
      </c>
      <c r="M82" s="711" t="s">
        <v>1013</v>
      </c>
      <c r="N82" s="711" t="s">
        <v>900</v>
      </c>
      <c r="O82" s="711" t="s">
        <v>435</v>
      </c>
      <c r="P82" s="704"/>
      <c r="Q82" s="704"/>
      <c r="R82" s="704"/>
      <c r="S82" s="704"/>
    </row>
    <row r="83" spans="8:8">
      <c r="B83" s="701"/>
      <c r="I83" s="709" t="s">
        <v>855</v>
      </c>
      <c r="J83" s="709">
        <v>44286.0</v>
      </c>
      <c r="K83" s="710">
        <v>214510.0</v>
      </c>
      <c r="L83" s="711" t="s">
        <v>1014</v>
      </c>
      <c r="M83" s="711" t="s">
        <v>1015</v>
      </c>
      <c r="N83" s="711" t="s">
        <v>885</v>
      </c>
      <c r="O83" s="711" t="s">
        <v>435</v>
      </c>
      <c r="P83" s="704"/>
      <c r="Q83" s="704"/>
      <c r="R83" s="704"/>
      <c r="S83" s="704"/>
    </row>
    <row r="84" spans="8:8" ht="18.75">
      <c r="B84" s="701"/>
      <c r="I84" s="709" t="s">
        <v>855</v>
      </c>
      <c r="J84" s="709">
        <v>44286.0</v>
      </c>
      <c r="K84" s="710">
        <v>744483.0</v>
      </c>
      <c r="L84" s="711" t="s">
        <v>1016</v>
      </c>
      <c r="M84" s="711" t="s">
        <v>1017</v>
      </c>
      <c r="N84" s="711" t="s">
        <v>885</v>
      </c>
      <c r="O84" s="711" t="s">
        <v>435</v>
      </c>
      <c r="P84" s="704"/>
      <c r="Q84" s="704"/>
      <c r="R84" s="704"/>
      <c r="S84" s="704"/>
    </row>
    <row r="85" spans="8:8" ht="18.75">
      <c r="B85" s="701"/>
      <c r="I85" s="713" t="s">
        <v>1018</v>
      </c>
      <c r="J85" s="719"/>
      <c r="K85" s="715">
        <f>SUM(K59:K84)</f>
        <v>6.9137029E7</v>
      </c>
      <c r="L85" s="716"/>
      <c r="M85" s="717"/>
      <c r="N85" s="717"/>
      <c r="O85" s="718"/>
      <c r="P85" s="704"/>
      <c r="Q85" s="704"/>
      <c r="R85" s="704"/>
      <c r="S85" s="704"/>
    </row>
    <row r="86" spans="8:8">
      <c r="B86" s="701"/>
      <c r="I86" s="709" t="s">
        <v>855</v>
      </c>
      <c r="J86" s="709">
        <v>44287.0</v>
      </c>
      <c r="K86" s="710">
        <v>9353237.0</v>
      </c>
      <c r="L86" s="711" t="s">
        <v>1019</v>
      </c>
      <c r="M86" s="711" t="s">
        <v>1020</v>
      </c>
      <c r="N86" s="711" t="s">
        <v>858</v>
      </c>
      <c r="O86" s="711" t="s">
        <v>435</v>
      </c>
      <c r="P86" s="704"/>
      <c r="Q86" s="704"/>
      <c r="R86" s="704"/>
      <c r="S86" s="704"/>
    </row>
    <row r="87" spans="8:8">
      <c r="B87" s="701"/>
      <c r="I87" s="709" t="s">
        <v>855</v>
      </c>
      <c r="J87" s="709">
        <v>44287.0</v>
      </c>
      <c r="K87" s="710">
        <v>1.3570898E7</v>
      </c>
      <c r="L87" s="711" t="s">
        <v>1021</v>
      </c>
      <c r="M87" s="711" t="s">
        <v>1022</v>
      </c>
      <c r="N87" s="711" t="s">
        <v>858</v>
      </c>
      <c r="O87" s="711" t="s">
        <v>435</v>
      </c>
      <c r="P87" s="704"/>
      <c r="Q87" s="704"/>
      <c r="R87" s="704"/>
      <c r="S87" s="704"/>
    </row>
    <row r="88" spans="8:8">
      <c r="B88" s="701"/>
      <c r="I88" s="709" t="s">
        <v>855</v>
      </c>
      <c r="J88" s="709">
        <v>44287.0</v>
      </c>
      <c r="K88" s="710">
        <v>1.2152296E7</v>
      </c>
      <c r="L88" s="711" t="s">
        <v>1023</v>
      </c>
      <c r="M88" s="711" t="s">
        <v>1024</v>
      </c>
      <c r="N88" s="711" t="s">
        <v>858</v>
      </c>
      <c r="O88" s="711" t="s">
        <v>435</v>
      </c>
      <c r="P88" s="704"/>
      <c r="Q88" s="704"/>
      <c r="R88" s="704"/>
      <c r="S88" s="704"/>
    </row>
    <row r="89" spans="8:8">
      <c r="B89" s="701"/>
      <c r="I89" s="709" t="s">
        <v>855</v>
      </c>
      <c r="J89" s="709">
        <v>44287.0</v>
      </c>
      <c r="K89" s="710">
        <v>5276588.0</v>
      </c>
      <c r="L89" s="711" t="s">
        <v>1025</v>
      </c>
      <c r="M89" s="711" t="s">
        <v>1026</v>
      </c>
      <c r="N89" s="711" t="s">
        <v>858</v>
      </c>
      <c r="O89" s="711" t="s">
        <v>435</v>
      </c>
      <c r="P89" s="704"/>
      <c r="Q89" s="704"/>
      <c r="R89" s="704"/>
      <c r="S89" s="704"/>
    </row>
    <row r="90" spans="8:8">
      <c r="B90" s="701"/>
      <c r="I90" s="709" t="s">
        <v>855</v>
      </c>
      <c r="J90" s="709">
        <v>44287.0</v>
      </c>
      <c r="K90" s="710">
        <v>9321537.0</v>
      </c>
      <c r="L90" s="711" t="s">
        <v>1027</v>
      </c>
      <c r="M90" s="711" t="s">
        <v>1028</v>
      </c>
      <c r="N90" s="711" t="s">
        <v>858</v>
      </c>
      <c r="O90" s="711" t="s">
        <v>435</v>
      </c>
      <c r="P90" s="704"/>
      <c r="Q90" s="704"/>
      <c r="R90" s="704"/>
      <c r="S90" s="704"/>
    </row>
    <row r="91" spans="8:8">
      <c r="B91" s="701"/>
      <c r="I91" s="709" t="s">
        <v>855</v>
      </c>
      <c r="J91" s="709">
        <v>44287.0</v>
      </c>
      <c r="K91" s="710">
        <v>2.354291E7</v>
      </c>
      <c r="L91" s="711" t="s">
        <v>1029</v>
      </c>
      <c r="M91" s="711" t="s">
        <v>1030</v>
      </c>
      <c r="N91" s="711" t="s">
        <v>858</v>
      </c>
      <c r="O91" s="711" t="s">
        <v>435</v>
      </c>
      <c r="P91" s="704"/>
      <c r="Q91" s="704"/>
      <c r="R91" s="704"/>
      <c r="S91" s="704"/>
    </row>
    <row r="92" spans="8:8">
      <c r="B92" s="701"/>
      <c r="I92" s="709" t="s">
        <v>855</v>
      </c>
      <c r="J92" s="709">
        <v>44287.0</v>
      </c>
      <c r="K92" s="710">
        <v>6373482.0</v>
      </c>
      <c r="L92" s="711" t="s">
        <v>1031</v>
      </c>
      <c r="M92" s="711" t="s">
        <v>1032</v>
      </c>
      <c r="N92" s="711" t="s">
        <v>858</v>
      </c>
      <c r="O92" s="711" t="s">
        <v>435</v>
      </c>
      <c r="P92" s="704"/>
      <c r="Q92" s="704"/>
      <c r="R92" s="704"/>
      <c r="S92" s="704"/>
    </row>
    <row r="93" spans="8:8">
      <c r="B93" s="701"/>
      <c r="I93" s="709" t="s">
        <v>855</v>
      </c>
      <c r="J93" s="709">
        <v>44287.0</v>
      </c>
      <c r="K93" s="710">
        <v>3966784.0</v>
      </c>
      <c r="L93" s="711" t="s">
        <v>1033</v>
      </c>
      <c r="M93" s="711" t="s">
        <v>1034</v>
      </c>
      <c r="N93" s="711" t="s">
        <v>858</v>
      </c>
      <c r="O93" s="711" t="s">
        <v>435</v>
      </c>
      <c r="P93" s="704"/>
      <c r="Q93" s="704"/>
      <c r="R93" s="704"/>
      <c r="S93" s="704"/>
    </row>
    <row r="94" spans="8:8">
      <c r="B94" s="701"/>
      <c r="I94" s="709" t="s">
        <v>855</v>
      </c>
      <c r="J94" s="709">
        <v>44287.0</v>
      </c>
      <c r="K94" s="710">
        <v>2.4767041E7</v>
      </c>
      <c r="L94" s="711" t="s">
        <v>1035</v>
      </c>
      <c r="M94" s="711" t="s">
        <v>1036</v>
      </c>
      <c r="N94" s="711" t="s">
        <v>858</v>
      </c>
      <c r="O94" s="711" t="s">
        <v>435</v>
      </c>
      <c r="P94" s="704"/>
      <c r="Q94" s="704"/>
      <c r="R94" s="704"/>
      <c r="S94" s="704"/>
    </row>
    <row r="95" spans="8:8">
      <c r="B95" s="701"/>
      <c r="I95" s="709" t="s">
        <v>855</v>
      </c>
      <c r="J95" s="709">
        <v>44287.0</v>
      </c>
      <c r="K95" s="710">
        <v>1.6028912E7</v>
      </c>
      <c r="L95" s="711" t="s">
        <v>1037</v>
      </c>
      <c r="M95" s="711" t="s">
        <v>1038</v>
      </c>
      <c r="N95" s="711" t="s">
        <v>858</v>
      </c>
      <c r="O95" s="711" t="s">
        <v>435</v>
      </c>
      <c r="P95" s="704"/>
      <c r="Q95" s="704"/>
      <c r="R95" s="704"/>
      <c r="S95" s="704"/>
    </row>
    <row r="96" spans="8:8">
      <c r="B96" s="701"/>
      <c r="I96" s="709" t="s">
        <v>855</v>
      </c>
      <c r="J96" s="709">
        <v>44287.0</v>
      </c>
      <c r="K96" s="710">
        <v>70000.0</v>
      </c>
      <c r="L96" s="711" t="s">
        <v>1039</v>
      </c>
      <c r="M96" s="711" t="s">
        <v>1040</v>
      </c>
      <c r="N96" s="711" t="s">
        <v>858</v>
      </c>
      <c r="O96" s="711" t="s">
        <v>435</v>
      </c>
      <c r="P96" s="704"/>
      <c r="Q96" s="704"/>
      <c r="R96" s="704"/>
      <c r="S96" s="704"/>
    </row>
    <row r="97" spans="8:8">
      <c r="B97" s="701"/>
      <c r="I97" s="709" t="s">
        <v>855</v>
      </c>
      <c r="J97" s="709">
        <v>44294.0</v>
      </c>
      <c r="K97" s="710">
        <v>520000.0</v>
      </c>
      <c r="L97" s="711" t="s">
        <v>1041</v>
      </c>
      <c r="M97" s="711" t="s">
        <v>1042</v>
      </c>
      <c r="N97" s="711" t="s">
        <v>858</v>
      </c>
      <c r="O97" s="711" t="s">
        <v>435</v>
      </c>
      <c r="P97" s="704"/>
      <c r="Q97" s="704"/>
      <c r="R97" s="704"/>
      <c r="S97" s="704"/>
    </row>
    <row r="98" spans="8:8">
      <c r="B98" s="701"/>
      <c r="I98" s="709" t="s">
        <v>855</v>
      </c>
      <c r="J98" s="709">
        <v>44294.0</v>
      </c>
      <c r="K98" s="710">
        <v>95000.0</v>
      </c>
      <c r="L98" s="711" t="s">
        <v>1043</v>
      </c>
      <c r="M98" s="711" t="s">
        <v>1044</v>
      </c>
      <c r="N98" s="711" t="s">
        <v>858</v>
      </c>
      <c r="O98" s="711" t="s">
        <v>435</v>
      </c>
      <c r="P98" s="704"/>
      <c r="Q98" s="704"/>
      <c r="R98" s="704"/>
      <c r="S98" s="704"/>
    </row>
    <row r="99" spans="8:8">
      <c r="B99" s="701"/>
      <c r="I99" s="709" t="s">
        <v>979</v>
      </c>
      <c r="J99" s="709">
        <v>44316.0</v>
      </c>
      <c r="K99" s="710">
        <v>184177.0</v>
      </c>
      <c r="L99" s="711" t="s">
        <v>1045</v>
      </c>
      <c r="M99" s="711" t="s">
        <v>1046</v>
      </c>
      <c r="N99" s="711" t="s">
        <v>1047</v>
      </c>
      <c r="O99" s="711" t="s">
        <v>435</v>
      </c>
      <c r="P99" s="704"/>
      <c r="Q99" s="704"/>
      <c r="R99" s="704"/>
      <c r="S99" s="704"/>
    </row>
    <row r="100" spans="8:8">
      <c r="B100" s="701"/>
      <c r="I100" s="709" t="s">
        <v>855</v>
      </c>
      <c r="J100" s="709">
        <v>44287.0</v>
      </c>
      <c r="K100" s="710">
        <v>1220244.0</v>
      </c>
      <c r="L100" s="711" t="s">
        <v>1048</v>
      </c>
      <c r="M100" s="711" t="s">
        <v>1049</v>
      </c>
      <c r="N100" s="711" t="s">
        <v>858</v>
      </c>
      <c r="O100" s="711" t="s">
        <v>435</v>
      </c>
      <c r="P100" s="704"/>
      <c r="Q100" s="704"/>
      <c r="R100" s="704"/>
      <c r="S100" s="704"/>
    </row>
    <row r="101" spans="8:8">
      <c r="B101" s="701"/>
      <c r="I101" s="709" t="s">
        <v>855</v>
      </c>
      <c r="J101" s="709">
        <v>44287.0</v>
      </c>
      <c r="K101" s="710">
        <v>6609280.0</v>
      </c>
      <c r="L101" s="711" t="s">
        <v>1050</v>
      </c>
      <c r="M101" s="711" t="s">
        <v>1051</v>
      </c>
      <c r="N101" s="711" t="s">
        <v>858</v>
      </c>
      <c r="O101" s="711" t="s">
        <v>435</v>
      </c>
      <c r="P101" s="704"/>
      <c r="Q101" s="704"/>
      <c r="R101" s="704"/>
      <c r="S101" s="704"/>
    </row>
    <row r="102" spans="8:8">
      <c r="B102" s="701"/>
      <c r="I102" s="709" t="s">
        <v>855</v>
      </c>
      <c r="J102" s="709">
        <v>44287.0</v>
      </c>
      <c r="K102" s="710">
        <v>5837317.0</v>
      </c>
      <c r="L102" s="711" t="s">
        <v>1052</v>
      </c>
      <c r="M102" s="711" t="s">
        <v>1053</v>
      </c>
      <c r="N102" s="711" t="s">
        <v>858</v>
      </c>
      <c r="O102" s="711" t="s">
        <v>435</v>
      </c>
      <c r="P102" s="704"/>
      <c r="Q102" s="704"/>
      <c r="R102" s="704"/>
      <c r="S102" s="704"/>
    </row>
    <row r="103" spans="8:8">
      <c r="B103" s="701"/>
      <c r="I103" s="709" t="s">
        <v>979</v>
      </c>
      <c r="J103" s="709">
        <v>44306.0</v>
      </c>
      <c r="K103" s="710">
        <v>37500.0</v>
      </c>
      <c r="L103" s="711" t="s">
        <v>1054</v>
      </c>
      <c r="M103" s="711" t="s">
        <v>1055</v>
      </c>
      <c r="N103" s="711" t="s">
        <v>900</v>
      </c>
      <c r="O103" s="711" t="s">
        <v>435</v>
      </c>
      <c r="P103" s="704"/>
      <c r="Q103" s="704"/>
      <c r="R103" s="704"/>
      <c r="S103" s="704"/>
    </row>
    <row r="104" spans="8:8">
      <c r="B104" s="701"/>
      <c r="I104" s="709" t="s">
        <v>855</v>
      </c>
      <c r="J104" s="709">
        <v>44287.0</v>
      </c>
      <c r="K104" s="710">
        <v>2.4074836E7</v>
      </c>
      <c r="L104" s="711" t="s">
        <v>1056</v>
      </c>
      <c r="M104" s="711" t="s">
        <v>1057</v>
      </c>
      <c r="N104" s="711" t="s">
        <v>1058</v>
      </c>
      <c r="O104" s="711" t="s">
        <v>435</v>
      </c>
      <c r="P104" s="704"/>
      <c r="Q104" s="704"/>
      <c r="R104" s="704"/>
      <c r="S104" s="704"/>
    </row>
    <row r="105" spans="8:8">
      <c r="B105" s="701"/>
      <c r="I105" s="709" t="s">
        <v>855</v>
      </c>
      <c r="J105" s="709">
        <v>44287.0</v>
      </c>
      <c r="K105" s="710">
        <v>1.6197996E7</v>
      </c>
      <c r="L105" s="711" t="s">
        <v>1059</v>
      </c>
      <c r="M105" s="711" t="s">
        <v>1060</v>
      </c>
      <c r="N105" s="711" t="s">
        <v>1058</v>
      </c>
      <c r="O105" s="711" t="s">
        <v>435</v>
      </c>
      <c r="P105" s="704"/>
      <c r="Q105" s="704"/>
      <c r="R105" s="704"/>
      <c r="S105" s="704"/>
    </row>
    <row r="106" spans="8:8">
      <c r="B106" s="701"/>
      <c r="I106" s="709" t="s">
        <v>855</v>
      </c>
      <c r="J106" s="709">
        <v>44288.0</v>
      </c>
      <c r="K106" s="710">
        <v>954197.0</v>
      </c>
      <c r="L106" s="711" t="s">
        <v>1061</v>
      </c>
      <c r="M106" s="711" t="s">
        <v>1062</v>
      </c>
      <c r="N106" s="711" t="s">
        <v>885</v>
      </c>
      <c r="O106" s="711" t="s">
        <v>435</v>
      </c>
      <c r="P106" s="704"/>
      <c r="Q106" s="704"/>
      <c r="R106" s="704"/>
      <c r="S106" s="704"/>
    </row>
    <row r="107" spans="8:8">
      <c r="B107" s="701"/>
      <c r="I107" s="709" t="s">
        <v>855</v>
      </c>
      <c r="J107" s="709">
        <v>44295.0</v>
      </c>
      <c r="K107" s="710">
        <v>347068.0</v>
      </c>
      <c r="L107" s="711" t="s">
        <v>1063</v>
      </c>
      <c r="M107" s="711" t="s">
        <v>1064</v>
      </c>
      <c r="N107" s="711" t="s">
        <v>900</v>
      </c>
      <c r="O107" s="711" t="s">
        <v>435</v>
      </c>
      <c r="P107" s="704"/>
      <c r="Q107" s="704"/>
      <c r="R107" s="704"/>
      <c r="S107" s="704"/>
    </row>
    <row r="108" spans="8:8">
      <c r="B108" s="701"/>
      <c r="I108" s="709" t="s">
        <v>855</v>
      </c>
      <c r="J108" s="709">
        <v>44288.0</v>
      </c>
      <c r="K108" s="710">
        <v>563841.0</v>
      </c>
      <c r="L108" s="711" t="s">
        <v>1065</v>
      </c>
      <c r="M108" s="711" t="s">
        <v>1066</v>
      </c>
      <c r="N108" s="711" t="s">
        <v>900</v>
      </c>
      <c r="O108" s="711" t="s">
        <v>435</v>
      </c>
      <c r="P108" s="704"/>
      <c r="Q108" s="704"/>
      <c r="R108" s="704"/>
      <c r="S108" s="704"/>
    </row>
    <row r="109" spans="8:8">
      <c r="B109" s="701"/>
      <c r="I109" s="709" t="s">
        <v>855</v>
      </c>
      <c r="J109" s="709">
        <v>44293.0</v>
      </c>
      <c r="K109" s="710">
        <v>342918.0</v>
      </c>
      <c r="L109" s="711" t="s">
        <v>1067</v>
      </c>
      <c r="M109" s="711" t="s">
        <v>1068</v>
      </c>
      <c r="N109" s="711" t="s">
        <v>900</v>
      </c>
      <c r="O109" s="711" t="s">
        <v>435</v>
      </c>
      <c r="P109" s="704"/>
      <c r="Q109" s="704"/>
      <c r="R109" s="704"/>
      <c r="S109" s="704"/>
    </row>
    <row r="110" spans="8:8">
      <c r="B110" s="701"/>
      <c r="I110" s="709" t="s">
        <v>855</v>
      </c>
      <c r="J110" s="709">
        <v>44295.0</v>
      </c>
      <c r="K110" s="710">
        <v>215032.0</v>
      </c>
      <c r="L110" s="711" t="s">
        <v>1069</v>
      </c>
      <c r="M110" s="711" t="s">
        <v>1070</v>
      </c>
      <c r="N110" s="711" t="s">
        <v>885</v>
      </c>
      <c r="O110" s="711" t="s">
        <v>435</v>
      </c>
      <c r="P110" s="704"/>
      <c r="Q110" s="704"/>
      <c r="R110" s="704"/>
      <c r="S110" s="704"/>
    </row>
    <row r="111" spans="8:8">
      <c r="B111" s="701"/>
      <c r="I111" s="709" t="s">
        <v>855</v>
      </c>
      <c r="J111" s="709">
        <v>44294.0</v>
      </c>
      <c r="K111" s="710">
        <v>210959.0</v>
      </c>
      <c r="L111" s="711" t="s">
        <v>1071</v>
      </c>
      <c r="M111" s="711" t="s">
        <v>1072</v>
      </c>
      <c r="N111" s="711" t="s">
        <v>885</v>
      </c>
      <c r="O111" s="711" t="s">
        <v>435</v>
      </c>
      <c r="P111" s="704"/>
      <c r="Q111" s="704"/>
      <c r="R111" s="704"/>
      <c r="S111" s="704"/>
    </row>
    <row r="112" spans="8:8">
      <c r="B112" s="701"/>
      <c r="I112" s="709" t="s">
        <v>855</v>
      </c>
      <c r="J112" s="709">
        <v>44295.0</v>
      </c>
      <c r="K112" s="710">
        <v>5806788.0</v>
      </c>
      <c r="L112" s="711" t="s">
        <v>1073</v>
      </c>
      <c r="M112" s="711" t="s">
        <v>1074</v>
      </c>
      <c r="N112" s="711" t="s">
        <v>921</v>
      </c>
      <c r="O112" s="711" t="s">
        <v>435</v>
      </c>
      <c r="P112" s="704"/>
      <c r="Q112" s="704"/>
      <c r="R112" s="704"/>
      <c r="S112" s="704"/>
    </row>
    <row r="113" spans="8:8">
      <c r="B113" s="701"/>
      <c r="I113" s="709" t="s">
        <v>855</v>
      </c>
      <c r="J113" s="709">
        <v>44295.0</v>
      </c>
      <c r="K113" s="710">
        <v>544754.0</v>
      </c>
      <c r="L113" s="711" t="s">
        <v>1075</v>
      </c>
      <c r="M113" s="711" t="s">
        <v>1076</v>
      </c>
      <c r="N113" s="711" t="s">
        <v>885</v>
      </c>
      <c r="O113" s="711" t="s">
        <v>435</v>
      </c>
      <c r="P113" s="704"/>
      <c r="Q113" s="704"/>
      <c r="R113" s="704"/>
      <c r="S113" s="704"/>
    </row>
    <row r="114" spans="8:8">
      <c r="B114" s="701"/>
      <c r="I114" s="709" t="s">
        <v>855</v>
      </c>
      <c r="J114" s="709">
        <v>44299.0</v>
      </c>
      <c r="K114" s="710">
        <v>405853.0</v>
      </c>
      <c r="L114" s="711" t="s">
        <v>1077</v>
      </c>
      <c r="M114" s="711" t="s">
        <v>1078</v>
      </c>
      <c r="N114" s="711" t="s">
        <v>900</v>
      </c>
      <c r="O114" s="711" t="s">
        <v>435</v>
      </c>
      <c r="P114" s="704"/>
      <c r="Q114" s="704"/>
      <c r="R114" s="704"/>
      <c r="S114" s="704"/>
    </row>
    <row r="115" spans="8:8">
      <c r="B115" s="701"/>
      <c r="I115" s="709" t="s">
        <v>855</v>
      </c>
      <c r="J115" s="709">
        <v>44301.0</v>
      </c>
      <c r="K115" s="710">
        <v>3332163.0</v>
      </c>
      <c r="L115" s="711" t="s">
        <v>1079</v>
      </c>
      <c r="M115" s="711" t="s">
        <v>1080</v>
      </c>
      <c r="N115" s="711" t="s">
        <v>900</v>
      </c>
      <c r="O115" s="711" t="s">
        <v>435</v>
      </c>
      <c r="P115" s="704"/>
      <c r="Q115" s="704"/>
      <c r="R115" s="704"/>
      <c r="S115" s="704"/>
    </row>
    <row r="116" spans="8:8">
      <c r="B116" s="701"/>
      <c r="I116" s="709" t="s">
        <v>855</v>
      </c>
      <c r="J116" s="709">
        <v>44300.0</v>
      </c>
      <c r="K116" s="710">
        <v>321630.0</v>
      </c>
      <c r="L116" s="711" t="s">
        <v>1081</v>
      </c>
      <c r="M116" s="711" t="s">
        <v>1082</v>
      </c>
      <c r="N116" s="711" t="s">
        <v>900</v>
      </c>
      <c r="O116" s="711" t="s">
        <v>435</v>
      </c>
      <c r="P116" s="704"/>
      <c r="Q116" s="704"/>
      <c r="R116" s="704"/>
      <c r="S116" s="704"/>
    </row>
    <row r="117" spans="8:8">
      <c r="B117" s="701"/>
      <c r="I117" s="709" t="s">
        <v>855</v>
      </c>
      <c r="J117" s="709">
        <v>44302.0</v>
      </c>
      <c r="K117" s="710">
        <v>33332.0</v>
      </c>
      <c r="L117" s="711" t="s">
        <v>1083</v>
      </c>
      <c r="M117" s="711" t="s">
        <v>1084</v>
      </c>
      <c r="N117" s="711" t="s">
        <v>885</v>
      </c>
      <c r="O117" s="711" t="s">
        <v>435</v>
      </c>
      <c r="P117" s="704"/>
      <c r="Q117" s="704"/>
      <c r="R117" s="704"/>
      <c r="S117" s="704"/>
    </row>
    <row r="118" spans="8:8">
      <c r="B118" s="701"/>
      <c r="I118" s="709" t="s">
        <v>855</v>
      </c>
      <c r="J118" s="709">
        <v>44307.0</v>
      </c>
      <c r="K118" s="710">
        <v>120412.0</v>
      </c>
      <c r="L118" s="711" t="s">
        <v>1085</v>
      </c>
      <c r="M118" s="711" t="s">
        <v>1086</v>
      </c>
      <c r="N118" s="711" t="s">
        <v>885</v>
      </c>
      <c r="O118" s="711" t="s">
        <v>435</v>
      </c>
      <c r="P118" s="704"/>
      <c r="Q118" s="704"/>
      <c r="R118" s="704"/>
      <c r="S118" s="704"/>
    </row>
    <row r="119" spans="8:8">
      <c r="B119" s="701"/>
      <c r="I119" s="709" t="s">
        <v>855</v>
      </c>
      <c r="J119" s="709">
        <v>44313.0</v>
      </c>
      <c r="K119" s="710">
        <v>239429.0</v>
      </c>
      <c r="L119" s="711" t="s">
        <v>1087</v>
      </c>
      <c r="M119" s="711" t="s">
        <v>1088</v>
      </c>
      <c r="N119" s="711" t="s">
        <v>885</v>
      </c>
      <c r="O119" s="711" t="s">
        <v>435</v>
      </c>
      <c r="P119" s="704"/>
      <c r="Q119" s="704"/>
      <c r="R119" s="704"/>
      <c r="S119" s="704"/>
    </row>
    <row r="120" spans="8:8">
      <c r="B120" s="701"/>
      <c r="I120" s="709" t="s">
        <v>855</v>
      </c>
      <c r="J120" s="709">
        <v>44314.0</v>
      </c>
      <c r="K120" s="710">
        <v>511336.0</v>
      </c>
      <c r="L120" s="711" t="s">
        <v>1089</v>
      </c>
      <c r="M120" s="711" t="s">
        <v>1090</v>
      </c>
      <c r="N120" s="711" t="s">
        <v>885</v>
      </c>
      <c r="O120" s="711" t="s">
        <v>435</v>
      </c>
      <c r="P120" s="704"/>
      <c r="Q120" s="704"/>
      <c r="R120" s="704"/>
      <c r="S120" s="704"/>
    </row>
    <row r="121" spans="8:8">
      <c r="B121" s="701"/>
      <c r="I121" s="709" t="s">
        <v>855</v>
      </c>
      <c r="J121" s="709">
        <v>44316.0</v>
      </c>
      <c r="K121" s="710">
        <v>87491.0</v>
      </c>
      <c r="L121" s="711" t="s">
        <v>1091</v>
      </c>
      <c r="M121" s="711" t="s">
        <v>1092</v>
      </c>
      <c r="N121" s="711" t="s">
        <v>900</v>
      </c>
      <c r="O121" s="711" t="s">
        <v>435</v>
      </c>
      <c r="P121" s="704"/>
      <c r="Q121" s="704"/>
      <c r="R121" s="704"/>
      <c r="S121" s="704"/>
    </row>
    <row r="122" spans="8:8" ht="18.75">
      <c r="B122" s="701"/>
      <c r="I122" s="709" t="s">
        <v>855</v>
      </c>
      <c r="J122" s="709">
        <v>44316.0</v>
      </c>
      <c r="K122" s="710">
        <v>111588.0</v>
      </c>
      <c r="L122" s="711" t="s">
        <v>1093</v>
      </c>
      <c r="M122" s="711" t="s">
        <v>1094</v>
      </c>
      <c r="N122" s="711" t="s">
        <v>885</v>
      </c>
      <c r="O122" s="711" t="s">
        <v>435</v>
      </c>
      <c r="P122" s="704"/>
      <c r="Q122" s="704"/>
      <c r="R122" s="704"/>
      <c r="S122" s="704"/>
    </row>
    <row r="123" spans="8:8" ht="18.75">
      <c r="B123" s="701"/>
      <c r="I123" s="713" t="s">
        <v>569</v>
      </c>
      <c r="J123" s="719"/>
      <c r="K123" s="715">
        <f>SUM(K86:K122)</f>
        <v>1.93348826E8</v>
      </c>
      <c r="L123" s="716"/>
      <c r="M123" s="717"/>
      <c r="N123" s="717"/>
      <c r="O123" s="718"/>
      <c r="P123" s="704"/>
      <c r="Q123" s="704"/>
      <c r="R123" s="704"/>
      <c r="S123" s="704"/>
    </row>
    <row r="124" spans="8:8">
      <c r="B124" s="701"/>
      <c r="I124" s="709" t="s">
        <v>855</v>
      </c>
      <c r="J124" s="709">
        <v>44317.0</v>
      </c>
      <c r="K124" s="710">
        <v>70000.0</v>
      </c>
      <c r="L124" s="711" t="s">
        <v>1095</v>
      </c>
      <c r="M124" s="711" t="s">
        <v>1096</v>
      </c>
      <c r="N124" s="711" t="s">
        <v>858</v>
      </c>
      <c r="O124" s="711" t="s">
        <v>435</v>
      </c>
      <c r="P124" s="704"/>
      <c r="Q124" s="704"/>
      <c r="R124" s="704"/>
      <c r="S124" s="704"/>
    </row>
    <row r="125" spans="8:8">
      <c r="B125" s="701"/>
      <c r="I125" s="709" t="s">
        <v>855</v>
      </c>
      <c r="J125" s="709">
        <v>44343.0</v>
      </c>
      <c r="K125" s="710">
        <v>95000.0</v>
      </c>
      <c r="L125" s="711" t="s">
        <v>1097</v>
      </c>
      <c r="M125" s="711" t="s">
        <v>1098</v>
      </c>
      <c r="N125" s="711" t="s">
        <v>858</v>
      </c>
      <c r="O125" s="711" t="s">
        <v>435</v>
      </c>
      <c r="P125" s="704"/>
      <c r="Q125" s="704"/>
      <c r="R125" s="704"/>
      <c r="S125" s="704"/>
    </row>
    <row r="126" spans="8:8">
      <c r="B126" s="701"/>
      <c r="I126" s="709" t="s">
        <v>855</v>
      </c>
      <c r="J126" s="709">
        <v>44343.0</v>
      </c>
      <c r="K126" s="710">
        <v>10000.0</v>
      </c>
      <c r="L126" s="711" t="s">
        <v>1099</v>
      </c>
      <c r="M126" s="711" t="s">
        <v>1100</v>
      </c>
      <c r="N126" s="711" t="s">
        <v>858</v>
      </c>
      <c r="O126" s="711" t="s">
        <v>435</v>
      </c>
      <c r="P126" s="704"/>
      <c r="Q126" s="704"/>
      <c r="R126" s="704"/>
      <c r="S126" s="704"/>
    </row>
    <row r="127" spans="8:8">
      <c r="B127" s="701"/>
      <c r="I127" s="709" t="s">
        <v>855</v>
      </c>
      <c r="J127" s="709">
        <v>44327.0</v>
      </c>
      <c r="K127" s="710">
        <v>2.1354733E7</v>
      </c>
      <c r="L127" s="711" t="s">
        <v>1101</v>
      </c>
      <c r="M127" s="711" t="s">
        <v>1102</v>
      </c>
      <c r="N127" s="711" t="s">
        <v>858</v>
      </c>
      <c r="O127" s="711" t="s">
        <v>435</v>
      </c>
      <c r="P127" s="704"/>
      <c r="Q127" s="704"/>
      <c r="R127" s="704"/>
      <c r="S127" s="704"/>
    </row>
    <row r="128" spans="8:8">
      <c r="B128" s="701"/>
      <c r="I128" s="709" t="s">
        <v>855</v>
      </c>
      <c r="J128" s="709">
        <v>44326.0</v>
      </c>
      <c r="K128" s="710">
        <v>8096598.0</v>
      </c>
      <c r="L128" s="711" t="s">
        <v>1103</v>
      </c>
      <c r="M128" s="711" t="s">
        <v>1104</v>
      </c>
      <c r="N128" s="711" t="s">
        <v>858</v>
      </c>
      <c r="O128" s="711" t="s">
        <v>435</v>
      </c>
      <c r="P128" s="704"/>
      <c r="Q128" s="704"/>
      <c r="R128" s="704"/>
      <c r="S128" s="704"/>
    </row>
    <row r="129" spans="8:8">
      <c r="B129" s="701"/>
      <c r="I129" s="709" t="s">
        <v>855</v>
      </c>
      <c r="J129" s="709"/>
      <c r="K129" s="710">
        <v>25965.0</v>
      </c>
      <c r="L129" s="711" t="s">
        <v>1105</v>
      </c>
      <c r="M129" s="711" t="s">
        <v>1106</v>
      </c>
      <c r="N129" s="711" t="s">
        <v>900</v>
      </c>
      <c r="O129" s="711" t="s">
        <v>435</v>
      </c>
      <c r="P129" s="704"/>
      <c r="Q129" s="704"/>
      <c r="R129" s="704"/>
      <c r="S129" s="704"/>
    </row>
    <row r="130" spans="8:8">
      <c r="B130" s="701"/>
      <c r="I130" s="709" t="s">
        <v>979</v>
      </c>
      <c r="J130" s="709">
        <v>44326.0</v>
      </c>
      <c r="K130" s="710">
        <v>37500.0</v>
      </c>
      <c r="L130" s="711" t="s">
        <v>1107</v>
      </c>
      <c r="M130" s="711" t="s">
        <v>1108</v>
      </c>
      <c r="N130" s="711" t="s">
        <v>900</v>
      </c>
      <c r="O130" s="711" t="s">
        <v>435</v>
      </c>
      <c r="P130" s="704"/>
      <c r="Q130" s="704"/>
      <c r="R130" s="704"/>
      <c r="S130" s="704"/>
    </row>
    <row r="131" spans="8:8">
      <c r="B131" s="701"/>
      <c r="I131" s="709" t="s">
        <v>855</v>
      </c>
      <c r="J131" s="709">
        <v>44347.0</v>
      </c>
      <c r="K131" s="710">
        <v>598757.0</v>
      </c>
      <c r="L131" s="711" t="s">
        <v>1109</v>
      </c>
      <c r="M131" s="711" t="s">
        <v>1110</v>
      </c>
      <c r="N131" s="711" t="s">
        <v>885</v>
      </c>
      <c r="O131" s="711" t="s">
        <v>435</v>
      </c>
      <c r="P131" s="704"/>
      <c r="Q131" s="704"/>
      <c r="R131" s="704"/>
      <c r="S131" s="704"/>
    </row>
    <row r="132" spans="8:8">
      <c r="B132" s="701"/>
      <c r="I132" s="709" t="s">
        <v>855</v>
      </c>
      <c r="J132" s="709">
        <v>44333.0</v>
      </c>
      <c r="K132" s="710">
        <v>64029.0</v>
      </c>
      <c r="L132" s="711" t="s">
        <v>1111</v>
      </c>
      <c r="M132" s="711" t="s">
        <v>1112</v>
      </c>
      <c r="N132" s="711" t="s">
        <v>885</v>
      </c>
      <c r="O132" s="711" t="s">
        <v>435</v>
      </c>
      <c r="P132" s="704"/>
      <c r="Q132" s="704"/>
      <c r="R132" s="704"/>
      <c r="S132" s="704"/>
    </row>
    <row r="133" spans="8:8">
      <c r="B133" s="701"/>
      <c r="I133" s="709" t="s">
        <v>855</v>
      </c>
      <c r="J133" s="709">
        <v>44328.0</v>
      </c>
      <c r="K133" s="710">
        <v>643844.0</v>
      </c>
      <c r="L133" s="711" t="s">
        <v>1113</v>
      </c>
      <c r="M133" s="711" t="s">
        <v>1114</v>
      </c>
      <c r="N133" s="711" t="s">
        <v>885</v>
      </c>
      <c r="O133" s="711" t="s">
        <v>435</v>
      </c>
      <c r="P133" s="704"/>
      <c r="Q133" s="704"/>
      <c r="R133" s="704"/>
      <c r="S133" s="704"/>
    </row>
    <row r="134" spans="8:8">
      <c r="B134" s="701"/>
      <c r="I134" s="709" t="s">
        <v>855</v>
      </c>
      <c r="J134" s="709">
        <v>44327.0</v>
      </c>
      <c r="K134" s="710">
        <v>2014102.0</v>
      </c>
      <c r="L134" s="711" t="s">
        <v>1115</v>
      </c>
      <c r="M134" s="711" t="s">
        <v>1116</v>
      </c>
      <c r="N134" s="711" t="s">
        <v>900</v>
      </c>
      <c r="O134" s="711" t="s">
        <v>435</v>
      </c>
      <c r="P134" s="704"/>
      <c r="Q134" s="704"/>
      <c r="R134" s="704"/>
      <c r="S134" s="704"/>
    </row>
    <row r="135" spans="8:8">
      <c r="B135" s="701"/>
      <c r="I135" s="709" t="s">
        <v>855</v>
      </c>
      <c r="J135" s="709">
        <v>44347.0</v>
      </c>
      <c r="K135" s="710">
        <v>1489859.0</v>
      </c>
      <c r="L135" s="711" t="s">
        <v>1117</v>
      </c>
      <c r="M135" s="711" t="s">
        <v>1118</v>
      </c>
      <c r="N135" s="711" t="s">
        <v>885</v>
      </c>
      <c r="O135" s="711" t="s">
        <v>435</v>
      </c>
      <c r="P135" s="704"/>
      <c r="Q135" s="704"/>
      <c r="R135" s="704"/>
      <c r="S135" s="704"/>
    </row>
    <row r="136" spans="8:8">
      <c r="B136" s="701"/>
      <c r="I136" s="709" t="s">
        <v>855</v>
      </c>
      <c r="J136" s="709">
        <v>44333.0</v>
      </c>
      <c r="K136" s="710">
        <v>304115.0</v>
      </c>
      <c r="L136" s="711" t="s">
        <v>1119</v>
      </c>
      <c r="M136" s="711" t="s">
        <v>1120</v>
      </c>
      <c r="N136" s="711" t="s">
        <v>900</v>
      </c>
      <c r="O136" s="711" t="s">
        <v>435</v>
      </c>
      <c r="P136" s="704"/>
      <c r="Q136" s="704"/>
      <c r="R136" s="704"/>
      <c r="S136" s="704"/>
    </row>
    <row r="137" spans="8:8">
      <c r="B137" s="701"/>
      <c r="I137" s="709" t="s">
        <v>855</v>
      </c>
      <c r="J137" s="709">
        <v>44342.0</v>
      </c>
      <c r="K137" s="710">
        <v>9249287.0</v>
      </c>
      <c r="L137" s="711" t="s">
        <v>1121</v>
      </c>
      <c r="M137" s="711" t="s">
        <v>1122</v>
      </c>
      <c r="N137" s="711" t="s">
        <v>900</v>
      </c>
      <c r="O137" s="711" t="s">
        <v>435</v>
      </c>
      <c r="P137" s="704"/>
      <c r="Q137" s="704"/>
      <c r="R137" s="704"/>
      <c r="S137" s="704"/>
    </row>
    <row r="138" spans="8:8">
      <c r="B138" s="701"/>
      <c r="I138" s="709" t="s">
        <v>855</v>
      </c>
      <c r="J138" s="709">
        <v>44342.0</v>
      </c>
      <c r="K138" s="710">
        <v>9242003.0</v>
      </c>
      <c r="L138" s="711" t="s">
        <v>1123</v>
      </c>
      <c r="M138" s="711" t="s">
        <v>1124</v>
      </c>
      <c r="N138" s="711" t="s">
        <v>900</v>
      </c>
      <c r="O138" s="711" t="s">
        <v>435</v>
      </c>
      <c r="P138" s="704"/>
      <c r="Q138" s="704"/>
      <c r="R138" s="704"/>
      <c r="S138" s="704"/>
    </row>
    <row r="139" spans="8:8">
      <c r="B139" s="701"/>
      <c r="I139" s="709" t="s">
        <v>855</v>
      </c>
      <c r="J139" s="709">
        <v>44347.0</v>
      </c>
      <c r="K139" s="710">
        <v>763205.0</v>
      </c>
      <c r="L139" s="711" t="s">
        <v>1125</v>
      </c>
      <c r="M139" s="711" t="s">
        <v>1126</v>
      </c>
      <c r="N139" s="711" t="s">
        <v>921</v>
      </c>
      <c r="O139" s="711" t="s">
        <v>435</v>
      </c>
      <c r="P139" s="704"/>
      <c r="Q139" s="704"/>
      <c r="R139" s="704"/>
      <c r="S139" s="704"/>
    </row>
    <row r="140" spans="8:8">
      <c r="B140" s="701"/>
      <c r="I140" s="709" t="s">
        <v>855</v>
      </c>
      <c r="J140" s="709">
        <v>44347.0</v>
      </c>
      <c r="K140" s="710">
        <v>200040.0</v>
      </c>
      <c r="L140" s="711" t="s">
        <v>1127</v>
      </c>
      <c r="M140" s="711" t="s">
        <v>1128</v>
      </c>
      <c r="N140" s="711" t="s">
        <v>921</v>
      </c>
      <c r="O140" s="711" t="s">
        <v>435</v>
      </c>
      <c r="P140" s="704"/>
      <c r="Q140" s="704"/>
      <c r="R140" s="704"/>
      <c r="S140" s="704"/>
    </row>
    <row r="141" spans="8:8">
      <c r="B141" s="701"/>
      <c r="I141" s="709" t="s">
        <v>855</v>
      </c>
      <c r="J141" s="709">
        <v>44340.0</v>
      </c>
      <c r="K141" s="710">
        <v>656988.0</v>
      </c>
      <c r="L141" s="711" t="s">
        <v>1129</v>
      </c>
      <c r="M141" s="711" t="s">
        <v>1130</v>
      </c>
      <c r="N141" s="711" t="s">
        <v>921</v>
      </c>
      <c r="O141" s="711" t="s">
        <v>435</v>
      </c>
      <c r="P141" s="704"/>
      <c r="Q141" s="704"/>
      <c r="R141" s="704"/>
      <c r="S141" s="704"/>
    </row>
    <row r="142" spans="8:8">
      <c r="B142" s="701"/>
      <c r="I142" s="709" t="s">
        <v>855</v>
      </c>
      <c r="J142" s="709">
        <v>44344.0</v>
      </c>
      <c r="K142" s="710">
        <v>95116.0</v>
      </c>
      <c r="L142" s="711" t="s">
        <v>1131</v>
      </c>
      <c r="M142" s="711" t="s">
        <v>1132</v>
      </c>
      <c r="N142" s="711" t="s">
        <v>885</v>
      </c>
      <c r="O142" s="711" t="s">
        <v>435</v>
      </c>
      <c r="P142" s="704"/>
      <c r="Q142" s="704"/>
      <c r="R142" s="704"/>
      <c r="S142" s="704"/>
    </row>
    <row r="143" spans="8:8">
      <c r="I143" s="709" t="s">
        <v>855</v>
      </c>
      <c r="J143" s="709">
        <v>44347.0</v>
      </c>
      <c r="K143" s="710">
        <v>709460.0</v>
      </c>
      <c r="L143" s="711" t="s">
        <v>1133</v>
      </c>
      <c r="M143" s="711" t="s">
        <v>1134</v>
      </c>
      <c r="N143" s="711" t="s">
        <v>921</v>
      </c>
      <c r="O143" s="711" t="s">
        <v>435</v>
      </c>
    </row>
    <row r="144" spans="8:8">
      <c r="I144" s="709" t="s">
        <v>979</v>
      </c>
      <c r="J144" s="709">
        <v>44320.0</v>
      </c>
      <c r="K144" s="710">
        <v>25000.0</v>
      </c>
      <c r="L144" s="711" t="s">
        <v>1135</v>
      </c>
      <c r="M144" s="711" t="s">
        <v>1136</v>
      </c>
      <c r="N144" s="711" t="s">
        <v>1058</v>
      </c>
      <c r="O144" s="711" t="s">
        <v>435</v>
      </c>
    </row>
    <row r="145" spans="8:8" ht="18.75">
      <c r="I145" s="709" t="s">
        <v>979</v>
      </c>
      <c r="J145" s="709">
        <v>44320.0</v>
      </c>
      <c r="K145" s="710">
        <v>25000.0</v>
      </c>
      <c r="L145" s="711" t="s">
        <v>1137</v>
      </c>
      <c r="M145" s="711" t="s">
        <v>1138</v>
      </c>
      <c r="N145" s="711" t="s">
        <v>1058</v>
      </c>
      <c r="O145" s="711" t="s">
        <v>435</v>
      </c>
    </row>
    <row r="146" spans="8:8" ht="18.75">
      <c r="I146" s="713" t="s">
        <v>1139</v>
      </c>
      <c r="J146" s="719"/>
      <c r="K146" s="715">
        <f>SUM(K124:K145)</f>
        <v>5.5770601E7</v>
      </c>
      <c r="L146" s="716"/>
      <c r="M146" s="717"/>
      <c r="N146" s="717"/>
      <c r="O146" s="718"/>
    </row>
    <row r="147" spans="8:8">
      <c r="I147" s="709" t="s">
        <v>855</v>
      </c>
      <c r="J147" s="709">
        <v>44364.0</v>
      </c>
      <c r="K147" s="710">
        <v>10000.0</v>
      </c>
      <c r="L147" s="711" t="s">
        <v>1140</v>
      </c>
      <c r="M147" s="711" t="s">
        <v>1141</v>
      </c>
      <c r="N147" s="711" t="s">
        <v>858</v>
      </c>
      <c r="O147" s="711" t="s">
        <v>435</v>
      </c>
    </row>
    <row r="148" spans="8:8">
      <c r="I148" s="709" t="s">
        <v>855</v>
      </c>
      <c r="J148" s="709">
        <v>44364.0</v>
      </c>
      <c r="K148" s="710">
        <v>95000.0</v>
      </c>
      <c r="L148" s="711" t="s">
        <v>1142</v>
      </c>
      <c r="M148" s="711" t="s">
        <v>1143</v>
      </c>
      <c r="N148" s="711" t="s">
        <v>858</v>
      </c>
      <c r="O148" s="711" t="s">
        <v>435</v>
      </c>
    </row>
    <row r="149" spans="8:8">
      <c r="I149" s="709" t="s">
        <v>855</v>
      </c>
      <c r="J149" s="709">
        <v>44348.0</v>
      </c>
      <c r="K149" s="710">
        <v>675735.0</v>
      </c>
      <c r="L149" s="711" t="s">
        <v>1144</v>
      </c>
      <c r="M149" s="711" t="s">
        <v>1145</v>
      </c>
      <c r="N149" s="711" t="s">
        <v>858</v>
      </c>
      <c r="O149" s="711" t="s">
        <v>435</v>
      </c>
    </row>
    <row r="150" spans="8:8">
      <c r="I150" s="709" t="s">
        <v>979</v>
      </c>
      <c r="J150" s="709">
        <v>44368.0</v>
      </c>
      <c r="K150" s="710">
        <v>37500.0</v>
      </c>
      <c r="L150" s="711" t="s">
        <v>1146</v>
      </c>
      <c r="M150" s="711" t="s">
        <v>1147</v>
      </c>
      <c r="N150" s="711" t="s">
        <v>900</v>
      </c>
      <c r="O150" s="711" t="s">
        <v>435</v>
      </c>
    </row>
    <row r="151" spans="8:8" ht="56.25" customHeight="1">
      <c r="I151" s="709" t="s">
        <v>855</v>
      </c>
      <c r="J151" s="709">
        <v>44350.0</v>
      </c>
      <c r="K151" s="710">
        <v>1180398.0</v>
      </c>
      <c r="L151" s="711" t="s">
        <v>1148</v>
      </c>
      <c r="M151" s="711" t="s">
        <v>1149</v>
      </c>
      <c r="N151" s="711" t="s">
        <v>900</v>
      </c>
      <c r="O151" s="711" t="s">
        <v>435</v>
      </c>
    </row>
    <row r="152" spans="8:8">
      <c r="I152" s="709" t="s">
        <v>855</v>
      </c>
      <c r="J152" s="709">
        <v>44350.0</v>
      </c>
      <c r="K152" s="710">
        <v>778468.0</v>
      </c>
      <c r="L152" s="711" t="s">
        <v>1150</v>
      </c>
      <c r="M152" s="711" t="s">
        <v>1151</v>
      </c>
      <c r="N152" s="711" t="s">
        <v>921</v>
      </c>
      <c r="O152" s="711" t="s">
        <v>435</v>
      </c>
    </row>
    <row r="153" spans="8:8">
      <c r="I153" s="709" t="s">
        <v>855</v>
      </c>
      <c r="J153" s="709">
        <v>44348.0</v>
      </c>
      <c r="K153" s="710">
        <v>1398993.0</v>
      </c>
      <c r="L153" s="711" t="s">
        <v>1152</v>
      </c>
      <c r="M153" s="711" t="s">
        <v>1153</v>
      </c>
      <c r="N153" s="711" t="s">
        <v>900</v>
      </c>
      <c r="O153" s="711" t="s">
        <v>435</v>
      </c>
    </row>
    <row r="154" spans="8:8">
      <c r="I154" s="709" t="s">
        <v>855</v>
      </c>
      <c r="J154" s="709">
        <v>44350.0</v>
      </c>
      <c r="K154" s="710">
        <v>7985661.0</v>
      </c>
      <c r="L154" s="711" t="s">
        <v>1154</v>
      </c>
      <c r="M154" s="711" t="s">
        <v>1155</v>
      </c>
      <c r="N154" s="711" t="s">
        <v>900</v>
      </c>
      <c r="O154" s="711" t="s">
        <v>435</v>
      </c>
    </row>
    <row r="155" spans="8:8">
      <c r="I155" s="709" t="s">
        <v>855</v>
      </c>
      <c r="J155" s="709">
        <v>44351.0</v>
      </c>
      <c r="K155" s="710">
        <v>550265.0</v>
      </c>
      <c r="L155" s="711" t="s">
        <v>1156</v>
      </c>
      <c r="M155" s="711" t="s">
        <v>1157</v>
      </c>
      <c r="N155" s="711" t="s">
        <v>885</v>
      </c>
      <c r="O155" s="711" t="s">
        <v>435</v>
      </c>
    </row>
    <row r="156" spans="8:8">
      <c r="I156" s="709" t="s">
        <v>855</v>
      </c>
      <c r="J156" s="709">
        <v>44351.0</v>
      </c>
      <c r="K156" s="710">
        <v>274067.0</v>
      </c>
      <c r="L156" s="711" t="s">
        <v>1158</v>
      </c>
      <c r="M156" s="711" t="s">
        <v>1159</v>
      </c>
      <c r="N156" s="711" t="s">
        <v>885</v>
      </c>
      <c r="O156" s="711" t="s">
        <v>435</v>
      </c>
    </row>
    <row r="157" spans="8:8">
      <c r="I157" s="709" t="s">
        <v>855</v>
      </c>
      <c r="J157" s="709">
        <v>44357.0</v>
      </c>
      <c r="K157" s="710">
        <v>110976.0</v>
      </c>
      <c r="L157" s="711" t="s">
        <v>1160</v>
      </c>
      <c r="M157" s="711" t="s">
        <v>1161</v>
      </c>
      <c r="N157" s="711" t="s">
        <v>885</v>
      </c>
      <c r="O157" s="711" t="s">
        <v>435</v>
      </c>
    </row>
    <row r="158" spans="8:8">
      <c r="I158" s="709" t="s">
        <v>855</v>
      </c>
      <c r="J158" s="709">
        <v>44369.0</v>
      </c>
      <c r="K158" s="710">
        <v>317064.0</v>
      </c>
      <c r="L158" s="711" t="s">
        <v>1162</v>
      </c>
      <c r="M158" s="711" t="s">
        <v>1163</v>
      </c>
      <c r="N158" s="711" t="s">
        <v>900</v>
      </c>
      <c r="O158" s="711" t="s">
        <v>435</v>
      </c>
    </row>
    <row r="159" spans="8:8">
      <c r="I159" s="709" t="s">
        <v>855</v>
      </c>
      <c r="J159" s="709">
        <v>44370.0</v>
      </c>
      <c r="K159" s="710">
        <v>283228.0</v>
      </c>
      <c r="L159" s="711" t="s">
        <v>1164</v>
      </c>
      <c r="M159" s="711" t="s">
        <v>1165</v>
      </c>
      <c r="N159" s="711" t="s">
        <v>885</v>
      </c>
      <c r="O159" s="711" t="s">
        <v>435</v>
      </c>
    </row>
    <row r="160" spans="8:8">
      <c r="I160" s="709" t="s">
        <v>855</v>
      </c>
      <c r="J160" s="709">
        <v>44370.0</v>
      </c>
      <c r="K160" s="710">
        <v>647591.0</v>
      </c>
      <c r="L160" s="711" t="s">
        <v>1166</v>
      </c>
      <c r="M160" s="711" t="s">
        <v>1167</v>
      </c>
      <c r="N160" s="711" t="s">
        <v>900</v>
      </c>
      <c r="O160" s="711" t="s">
        <v>435</v>
      </c>
    </row>
    <row r="161" spans="8:8" ht="18.75">
      <c r="I161" s="709" t="s">
        <v>855</v>
      </c>
      <c r="J161" s="709">
        <v>44372.0</v>
      </c>
      <c r="K161" s="710">
        <v>6237208.0</v>
      </c>
      <c r="L161" s="711" t="s">
        <v>1168</v>
      </c>
      <c r="M161" s="711" t="s">
        <v>1169</v>
      </c>
      <c r="N161" s="711" t="s">
        <v>921</v>
      </c>
      <c r="O161" s="711" t="s">
        <v>435</v>
      </c>
    </row>
    <row r="162" spans="8:8" ht="18.75">
      <c r="I162" s="713" t="s">
        <v>1170</v>
      </c>
      <c r="J162" s="719"/>
      <c r="K162" s="715">
        <f>SUM(K147:K161)</f>
        <v>2.0582154E7</v>
      </c>
      <c r="L162" s="716"/>
      <c r="M162" s="717"/>
      <c r="N162" s="717"/>
      <c r="O162" s="718"/>
    </row>
    <row r="163" spans="8:8">
      <c r="I163" s="709" t="s">
        <v>855</v>
      </c>
      <c r="J163" s="709">
        <v>44390.0</v>
      </c>
      <c r="K163" s="710">
        <v>3690119.0</v>
      </c>
      <c r="L163" s="711" t="s">
        <v>1171</v>
      </c>
      <c r="M163" s="711" t="s">
        <v>1172</v>
      </c>
      <c r="N163" s="711" t="s">
        <v>858</v>
      </c>
      <c r="O163" s="711" t="s">
        <v>435</v>
      </c>
    </row>
    <row r="164" spans="8:8">
      <c r="I164" s="709" t="s">
        <v>855</v>
      </c>
      <c r="J164" s="709">
        <v>44403.0</v>
      </c>
      <c r="K164" s="710">
        <v>10000.0</v>
      </c>
      <c r="L164" s="709" t="s">
        <v>1173</v>
      </c>
      <c r="M164" s="709" t="s">
        <v>1174</v>
      </c>
      <c r="N164" s="709" t="s">
        <v>858</v>
      </c>
      <c r="O164" s="711" t="s">
        <v>435</v>
      </c>
    </row>
    <row r="165" spans="8:8">
      <c r="I165" s="709" t="s">
        <v>855</v>
      </c>
      <c r="J165" s="709">
        <v>44391.0</v>
      </c>
      <c r="K165" s="710">
        <v>7860988.0</v>
      </c>
      <c r="L165" s="711" t="s">
        <v>1175</v>
      </c>
      <c r="M165" s="711" t="s">
        <v>1176</v>
      </c>
      <c r="N165" s="711" t="s">
        <v>858</v>
      </c>
      <c r="O165" s="711" t="s">
        <v>435</v>
      </c>
    </row>
    <row r="166" spans="8:8">
      <c r="I166" s="709" t="s">
        <v>855</v>
      </c>
      <c r="J166" s="709">
        <v>44406.0</v>
      </c>
      <c r="K166" s="710">
        <v>60000.0</v>
      </c>
      <c r="L166" s="711" t="s">
        <v>1177</v>
      </c>
      <c r="M166" s="711" t="s">
        <v>1178</v>
      </c>
      <c r="N166" s="711" t="s">
        <v>1058</v>
      </c>
      <c r="O166" s="711" t="s">
        <v>435</v>
      </c>
    </row>
    <row r="167" spans="8:8">
      <c r="I167" s="709" t="s">
        <v>855</v>
      </c>
      <c r="J167" s="709">
        <v>44384.0</v>
      </c>
      <c r="K167" s="710">
        <v>1225557.0</v>
      </c>
      <c r="L167" s="711" t="s">
        <v>1179</v>
      </c>
      <c r="M167" s="711" t="s">
        <v>1180</v>
      </c>
      <c r="N167" s="711" t="s">
        <v>921</v>
      </c>
      <c r="O167" s="711" t="s">
        <v>435</v>
      </c>
    </row>
    <row r="168" spans="8:8">
      <c r="I168" s="709" t="s">
        <v>855</v>
      </c>
      <c r="J168" s="709">
        <v>44385.0</v>
      </c>
      <c r="K168" s="710">
        <v>1422997.0</v>
      </c>
      <c r="L168" s="711" t="s">
        <v>1181</v>
      </c>
      <c r="M168" s="711" t="s">
        <v>1182</v>
      </c>
      <c r="N168" s="711" t="s">
        <v>900</v>
      </c>
      <c r="O168" s="711" t="s">
        <v>435</v>
      </c>
    </row>
    <row r="169" spans="8:8">
      <c r="I169" s="709" t="s">
        <v>855</v>
      </c>
      <c r="J169" s="709">
        <v>44392.0</v>
      </c>
      <c r="K169" s="710">
        <v>3797161.0</v>
      </c>
      <c r="L169" s="711" t="s">
        <v>1183</v>
      </c>
      <c r="M169" s="711" t="s">
        <v>1184</v>
      </c>
      <c r="N169" s="711" t="s">
        <v>921</v>
      </c>
      <c r="O169" s="711" t="s">
        <v>435</v>
      </c>
    </row>
    <row r="170" spans="8:8">
      <c r="I170" s="709" t="s">
        <v>855</v>
      </c>
      <c r="J170" s="709">
        <v>44391.0</v>
      </c>
      <c r="K170" s="710">
        <v>51505.0</v>
      </c>
      <c r="L170" s="711" t="s">
        <v>1185</v>
      </c>
      <c r="M170" s="711" t="s">
        <v>1186</v>
      </c>
      <c r="N170" s="711" t="s">
        <v>885</v>
      </c>
      <c r="O170" s="711" t="s">
        <v>435</v>
      </c>
    </row>
    <row r="171" spans="8:8">
      <c r="I171" s="709" t="s">
        <v>855</v>
      </c>
      <c r="J171" s="709">
        <v>44398.0</v>
      </c>
      <c r="K171" s="710">
        <v>377731.0</v>
      </c>
      <c r="L171" s="711" t="s">
        <v>1187</v>
      </c>
      <c r="M171" s="711" t="s">
        <v>1188</v>
      </c>
      <c r="N171" s="711" t="s">
        <v>921</v>
      </c>
      <c r="O171" s="711" t="s">
        <v>435</v>
      </c>
    </row>
    <row r="172" spans="8:8">
      <c r="I172" s="709" t="s">
        <v>855</v>
      </c>
      <c r="J172" s="709">
        <v>44398.0</v>
      </c>
      <c r="K172" s="710">
        <v>2615917.0</v>
      </c>
      <c r="L172" s="711" t="s">
        <v>1189</v>
      </c>
      <c r="M172" s="711" t="s">
        <v>1190</v>
      </c>
      <c r="N172" s="711" t="s">
        <v>921</v>
      </c>
      <c r="O172" s="711" t="s">
        <v>435</v>
      </c>
    </row>
    <row r="173" spans="8:8">
      <c r="I173" s="709" t="s">
        <v>855</v>
      </c>
      <c r="J173" s="709">
        <v>44400.0</v>
      </c>
      <c r="K173" s="710">
        <v>3430112.0</v>
      </c>
      <c r="L173" s="711" t="s">
        <v>1191</v>
      </c>
      <c r="M173" s="711" t="s">
        <v>1192</v>
      </c>
      <c r="N173" s="711" t="s">
        <v>921</v>
      </c>
      <c r="O173" s="711" t="s">
        <v>435</v>
      </c>
    </row>
    <row r="174" spans="8:8" ht="18.75">
      <c r="I174" s="709" t="s">
        <v>855</v>
      </c>
      <c r="J174" s="709">
        <v>44406.0</v>
      </c>
      <c r="K174" s="710">
        <v>196078.0</v>
      </c>
      <c r="L174" s="711" t="s">
        <v>1193</v>
      </c>
      <c r="M174" s="711" t="s">
        <v>1194</v>
      </c>
      <c r="N174" s="711" t="s">
        <v>885</v>
      </c>
      <c r="O174" s="711" t="s">
        <v>435</v>
      </c>
    </row>
    <row r="175" spans="8:8" ht="18.75">
      <c r="I175" s="713" t="s">
        <v>1195</v>
      </c>
      <c r="J175" s="719"/>
      <c r="K175" s="715">
        <f>SUM(K163:K174)</f>
        <v>2.4738165E7</v>
      </c>
      <c r="L175" s="716"/>
      <c r="M175" s="717"/>
      <c r="N175" s="717"/>
      <c r="O175" s="718"/>
    </row>
    <row r="176" spans="8:8">
      <c r="I176" s="709" t="s">
        <v>855</v>
      </c>
      <c r="J176" s="709">
        <v>44413.0</v>
      </c>
      <c r="K176" s="710">
        <v>155000.0</v>
      </c>
      <c r="L176" s="711" t="s">
        <v>1196</v>
      </c>
      <c r="M176" s="711" t="s">
        <v>1197</v>
      </c>
      <c r="N176" s="711" t="s">
        <v>858</v>
      </c>
      <c r="O176" s="711" t="s">
        <v>435</v>
      </c>
    </row>
    <row r="177" spans="8:8">
      <c r="I177" s="709" t="s">
        <v>855</v>
      </c>
      <c r="J177" s="709">
        <v>44434.0</v>
      </c>
      <c r="K177" s="710">
        <v>130000.0</v>
      </c>
      <c r="L177" s="711" t="s">
        <v>1198</v>
      </c>
      <c r="M177" s="711" t="s">
        <v>1199</v>
      </c>
      <c r="N177" s="711" t="s">
        <v>858</v>
      </c>
      <c r="O177" s="711" t="s">
        <v>435</v>
      </c>
    </row>
    <row r="178" spans="8:8">
      <c r="I178" s="709" t="s">
        <v>855</v>
      </c>
      <c r="J178" s="709">
        <v>44439.0</v>
      </c>
      <c r="K178" s="710">
        <v>70000.0</v>
      </c>
      <c r="L178" s="711" t="s">
        <v>1200</v>
      </c>
      <c r="M178" s="711" t="s">
        <v>1201</v>
      </c>
      <c r="N178" s="711" t="s">
        <v>858</v>
      </c>
      <c r="O178" s="711" t="s">
        <v>435</v>
      </c>
    </row>
    <row r="179" spans="8:8">
      <c r="I179" s="709" t="s">
        <v>979</v>
      </c>
      <c r="J179" s="709">
        <v>44410.0</v>
      </c>
      <c r="K179" s="710">
        <v>37500.0</v>
      </c>
      <c r="L179" s="711" t="s">
        <v>1202</v>
      </c>
      <c r="M179" s="711" t="s">
        <v>1203</v>
      </c>
      <c r="N179" s="711" t="s">
        <v>900</v>
      </c>
      <c r="O179" s="711" t="s">
        <v>435</v>
      </c>
    </row>
    <row r="180" spans="8:8">
      <c r="I180" s="709" t="s">
        <v>855</v>
      </c>
      <c r="J180" s="709">
        <v>44413.0</v>
      </c>
      <c r="K180" s="710">
        <v>3926453.0</v>
      </c>
      <c r="L180" s="711" t="s">
        <v>1204</v>
      </c>
      <c r="M180" s="711" t="s">
        <v>1205</v>
      </c>
      <c r="N180" s="711" t="s">
        <v>921</v>
      </c>
      <c r="O180" s="711" t="s">
        <v>435</v>
      </c>
    </row>
    <row r="181" spans="8:8">
      <c r="I181" s="709" t="s">
        <v>855</v>
      </c>
      <c r="J181" s="709">
        <v>44413.0</v>
      </c>
      <c r="K181" s="710">
        <v>8517729.0</v>
      </c>
      <c r="L181" s="711" t="s">
        <v>1206</v>
      </c>
      <c r="M181" s="711" t="s">
        <v>1207</v>
      </c>
      <c r="N181" s="711" t="s">
        <v>921</v>
      </c>
      <c r="O181" s="711" t="s">
        <v>435</v>
      </c>
    </row>
    <row r="182" spans="8:8">
      <c r="I182" s="709" t="s">
        <v>855</v>
      </c>
      <c r="J182" s="709">
        <v>44419.0</v>
      </c>
      <c r="K182" s="710">
        <v>570117.0</v>
      </c>
      <c r="L182" s="711" t="s">
        <v>1208</v>
      </c>
      <c r="M182" s="711" t="s">
        <v>1209</v>
      </c>
      <c r="N182" s="711" t="s">
        <v>921</v>
      </c>
      <c r="O182" s="711" t="s">
        <v>435</v>
      </c>
    </row>
    <row r="183" spans="8:8">
      <c r="I183" s="709" t="s">
        <v>855</v>
      </c>
      <c r="J183" s="709">
        <v>44421.0</v>
      </c>
      <c r="K183" s="710">
        <v>30197.0</v>
      </c>
      <c r="L183" s="711" t="s">
        <v>1210</v>
      </c>
      <c r="M183" s="711" t="s">
        <v>1211</v>
      </c>
      <c r="N183" s="711" t="s">
        <v>885</v>
      </c>
      <c r="O183" s="711" t="s">
        <v>435</v>
      </c>
    </row>
    <row r="184" spans="8:8">
      <c r="I184" s="709" t="s">
        <v>855</v>
      </c>
      <c r="J184" s="709">
        <v>44427.0</v>
      </c>
      <c r="K184" s="710">
        <v>108747.0</v>
      </c>
      <c r="L184" s="711" t="s">
        <v>1212</v>
      </c>
      <c r="M184" s="711" t="s">
        <v>1213</v>
      </c>
      <c r="N184" s="711" t="s">
        <v>900</v>
      </c>
      <c r="O184" s="711" t="s">
        <v>435</v>
      </c>
    </row>
    <row r="185" spans="8:8">
      <c r="I185" s="709" t="s">
        <v>855</v>
      </c>
      <c r="J185" s="709">
        <v>44431.0</v>
      </c>
      <c r="K185" s="710">
        <v>1625726.0</v>
      </c>
      <c r="L185" s="711" t="s">
        <v>1214</v>
      </c>
      <c r="M185" s="711" t="s">
        <v>1215</v>
      </c>
      <c r="N185" s="711" t="s">
        <v>921</v>
      </c>
      <c r="O185" s="711" t="s">
        <v>435</v>
      </c>
    </row>
    <row r="186" spans="8:8" ht="18.75">
      <c r="I186" s="709" t="s">
        <v>855</v>
      </c>
      <c r="J186" s="709">
        <v>44433.0</v>
      </c>
      <c r="K186" s="710">
        <v>8548738.0</v>
      </c>
      <c r="L186" s="711" t="s">
        <v>1216</v>
      </c>
      <c r="M186" s="711" t="s">
        <v>1217</v>
      </c>
      <c r="N186" s="711" t="s">
        <v>900</v>
      </c>
      <c r="O186" s="711" t="s">
        <v>435</v>
      </c>
    </row>
    <row r="187" spans="8:8" ht="18.75">
      <c r="I187" s="713" t="s">
        <v>1218</v>
      </c>
      <c r="J187" s="719"/>
      <c r="K187" s="715">
        <f>SUM(K176:K186)</f>
        <v>2.3720207E7</v>
      </c>
      <c r="L187" s="716"/>
      <c r="M187" s="717"/>
      <c r="N187" s="717"/>
      <c r="O187" s="718"/>
    </row>
    <row r="188" spans="8:8">
      <c r="I188" s="709" t="s">
        <v>855</v>
      </c>
      <c r="J188" s="709">
        <v>44447.0</v>
      </c>
      <c r="K188" s="710">
        <v>10000.0</v>
      </c>
      <c r="L188" s="711" t="s">
        <v>1219</v>
      </c>
      <c r="M188" s="711" t="s">
        <v>1220</v>
      </c>
      <c r="N188" s="711" t="s">
        <v>858</v>
      </c>
      <c r="O188" s="711" t="s">
        <v>435</v>
      </c>
    </row>
    <row r="189" spans="8:8">
      <c r="I189" s="709" t="s">
        <v>855</v>
      </c>
      <c r="J189" s="709">
        <v>44462.0</v>
      </c>
      <c r="K189" s="710">
        <v>350000.0</v>
      </c>
      <c r="L189" s="711" t="s">
        <v>1221</v>
      </c>
      <c r="M189" s="711" t="s">
        <v>1222</v>
      </c>
      <c r="N189" s="711" t="s">
        <v>858</v>
      </c>
      <c r="O189" s="711" t="s">
        <v>435</v>
      </c>
    </row>
    <row r="190" spans="8:8">
      <c r="I190" s="709" t="s">
        <v>855</v>
      </c>
      <c r="J190" s="709">
        <v>44463.0</v>
      </c>
      <c r="K190" s="710">
        <v>430000.0</v>
      </c>
      <c r="L190" s="711" t="s">
        <v>1223</v>
      </c>
      <c r="M190" s="711" t="s">
        <v>1224</v>
      </c>
      <c r="N190" s="711" t="s">
        <v>858</v>
      </c>
      <c r="O190" s="711" t="s">
        <v>435</v>
      </c>
    </row>
    <row r="191" spans="8:8">
      <c r="I191" s="709" t="s">
        <v>855</v>
      </c>
      <c r="J191" s="709">
        <v>44467.0</v>
      </c>
      <c r="K191" s="710">
        <v>10000.0</v>
      </c>
      <c r="L191" s="711" t="s">
        <v>1225</v>
      </c>
      <c r="M191" s="711" t="s">
        <v>1226</v>
      </c>
      <c r="N191" s="711" t="s">
        <v>858</v>
      </c>
      <c r="O191" s="711" t="s">
        <v>435</v>
      </c>
    </row>
    <row r="192" spans="8:8">
      <c r="I192" s="709" t="s">
        <v>855</v>
      </c>
      <c r="J192" s="709">
        <v>44468.0</v>
      </c>
      <c r="K192" s="710">
        <v>70000.0</v>
      </c>
      <c r="L192" s="711" t="s">
        <v>1227</v>
      </c>
      <c r="M192" s="711" t="s">
        <v>1228</v>
      </c>
      <c r="N192" s="711" t="s">
        <v>858</v>
      </c>
      <c r="O192" s="711" t="s">
        <v>435</v>
      </c>
    </row>
    <row r="193" spans="8:8">
      <c r="I193" s="709" t="s">
        <v>855</v>
      </c>
      <c r="J193" s="709">
        <v>44446.0</v>
      </c>
      <c r="K193" s="710">
        <v>5078907.0</v>
      </c>
      <c r="L193" s="711" t="s">
        <v>1229</v>
      </c>
      <c r="M193" s="711" t="s">
        <v>1230</v>
      </c>
      <c r="N193" s="711" t="s">
        <v>858</v>
      </c>
      <c r="O193" s="711" t="s">
        <v>435</v>
      </c>
    </row>
    <row r="194" spans="8:8">
      <c r="I194" s="709" t="s">
        <v>855</v>
      </c>
      <c r="J194" s="709">
        <v>44462.0</v>
      </c>
      <c r="K194" s="710">
        <v>1947883.0</v>
      </c>
      <c r="L194" s="711" t="s">
        <v>1231</v>
      </c>
      <c r="M194" s="711" t="s">
        <v>1232</v>
      </c>
      <c r="N194" s="711" t="s">
        <v>858</v>
      </c>
      <c r="O194" s="711" t="s">
        <v>435</v>
      </c>
    </row>
    <row r="195" spans="8:8">
      <c r="I195" s="709" t="s">
        <v>855</v>
      </c>
      <c r="J195" s="709">
        <v>44440.0</v>
      </c>
      <c r="K195" s="710">
        <v>212006.0</v>
      </c>
      <c r="L195" s="711" t="s">
        <v>1233</v>
      </c>
      <c r="M195" s="711" t="s">
        <v>1234</v>
      </c>
      <c r="N195" s="711" t="s">
        <v>885</v>
      </c>
      <c r="O195" s="711" t="s">
        <v>435</v>
      </c>
    </row>
    <row r="196" spans="8:8">
      <c r="I196" s="709" t="s">
        <v>855</v>
      </c>
      <c r="J196" s="709">
        <v>44440.0</v>
      </c>
      <c r="K196" s="710">
        <v>788692.0</v>
      </c>
      <c r="L196" s="711" t="s">
        <v>1235</v>
      </c>
      <c r="M196" s="711" t="s">
        <v>1236</v>
      </c>
      <c r="N196" s="711" t="s">
        <v>900</v>
      </c>
      <c r="O196" s="711" t="s">
        <v>435</v>
      </c>
    </row>
    <row r="197" spans="8:8">
      <c r="I197" s="709" t="s">
        <v>855</v>
      </c>
      <c r="J197" s="709">
        <v>44454.0</v>
      </c>
      <c r="K197" s="710">
        <v>1216400.0</v>
      </c>
      <c r="L197" s="711" t="s">
        <v>1237</v>
      </c>
      <c r="M197" s="711" t="s">
        <v>1238</v>
      </c>
      <c r="N197" s="711" t="s">
        <v>885</v>
      </c>
      <c r="O197" s="711" t="s">
        <v>435</v>
      </c>
    </row>
    <row r="198" spans="8:8">
      <c r="I198" s="709" t="s">
        <v>855</v>
      </c>
      <c r="J198" s="709">
        <v>44454.0</v>
      </c>
      <c r="K198" s="710">
        <v>780509.0</v>
      </c>
      <c r="L198" s="711" t="s">
        <v>1239</v>
      </c>
      <c r="M198" s="711" t="s">
        <v>1240</v>
      </c>
      <c r="N198" s="711" t="s">
        <v>885</v>
      </c>
      <c r="O198" s="711" t="s">
        <v>435</v>
      </c>
    </row>
    <row r="199" spans="8:8">
      <c r="I199" s="709" t="s">
        <v>855</v>
      </c>
      <c r="J199" s="709">
        <v>44456.0</v>
      </c>
      <c r="K199" s="710">
        <v>406204.0</v>
      </c>
      <c r="L199" s="711" t="s">
        <v>1241</v>
      </c>
      <c r="M199" s="711" t="s">
        <v>1242</v>
      </c>
      <c r="N199" s="711" t="s">
        <v>921</v>
      </c>
      <c r="O199" s="711" t="s">
        <v>435</v>
      </c>
    </row>
    <row r="200" spans="8:8">
      <c r="I200" s="709" t="s">
        <v>855</v>
      </c>
      <c r="J200" s="709">
        <v>44461.0</v>
      </c>
      <c r="K200" s="710">
        <v>8311103.0</v>
      </c>
      <c r="L200" s="711" t="s">
        <v>1243</v>
      </c>
      <c r="M200" s="711" t="s">
        <v>1244</v>
      </c>
      <c r="N200" s="711" t="s">
        <v>921</v>
      </c>
      <c r="O200" s="711" t="s">
        <v>435</v>
      </c>
    </row>
    <row r="201" spans="8:8">
      <c r="I201" s="709" t="s">
        <v>855</v>
      </c>
      <c r="J201" s="709">
        <v>44460.0</v>
      </c>
      <c r="K201" s="710">
        <v>147335.0</v>
      </c>
      <c r="L201" s="711" t="s">
        <v>1245</v>
      </c>
      <c r="M201" s="711" t="s">
        <v>1246</v>
      </c>
      <c r="N201" s="711" t="s">
        <v>885</v>
      </c>
      <c r="O201" s="711" t="s">
        <v>435</v>
      </c>
    </row>
    <row r="202" spans="8:8">
      <c r="I202" s="709" t="s">
        <v>855</v>
      </c>
      <c r="J202" s="709">
        <v>44466.0</v>
      </c>
      <c r="K202" s="710">
        <v>83295.0</v>
      </c>
      <c r="L202" s="711" t="s">
        <v>1247</v>
      </c>
      <c r="M202" s="711" t="s">
        <v>1248</v>
      </c>
      <c r="N202" s="711" t="s">
        <v>900</v>
      </c>
      <c r="O202" s="711" t="s">
        <v>435</v>
      </c>
    </row>
    <row r="203" spans="8:8" ht="18.75">
      <c r="I203" s="709" t="s">
        <v>855</v>
      </c>
      <c r="J203" s="709">
        <v>44469.0</v>
      </c>
      <c r="K203" s="710">
        <v>1937125.0</v>
      </c>
      <c r="L203" s="711" t="s">
        <v>1249</v>
      </c>
      <c r="M203" s="711" t="s">
        <v>1250</v>
      </c>
      <c r="N203" s="711" t="s">
        <v>921</v>
      </c>
      <c r="O203" s="711" t="s">
        <v>435</v>
      </c>
    </row>
    <row r="204" spans="8:8" ht="18.75">
      <c r="I204" s="713" t="s">
        <v>450</v>
      </c>
      <c r="J204" s="719"/>
      <c r="K204" s="715">
        <f>SUM(K188:K203)</f>
        <v>2.1779459E7</v>
      </c>
      <c r="L204" s="716"/>
      <c r="M204" s="717"/>
      <c r="N204" s="717"/>
      <c r="O204" s="718"/>
    </row>
    <row r="205" spans="8:8">
      <c r="I205" s="709" t="s">
        <v>855</v>
      </c>
      <c r="J205" s="709">
        <v>44480.0</v>
      </c>
      <c r="K205" s="710">
        <v>435000.0</v>
      </c>
      <c r="L205" s="711" t="s">
        <v>1251</v>
      </c>
      <c r="M205" s="711" t="s">
        <v>1252</v>
      </c>
      <c r="N205" s="711" t="s">
        <v>858</v>
      </c>
      <c r="O205" s="711" t="s">
        <v>435</v>
      </c>
    </row>
    <row r="206" spans="8:8">
      <c r="I206" s="709" t="s">
        <v>855</v>
      </c>
      <c r="J206" s="709">
        <v>44497.0</v>
      </c>
      <c r="K206" s="710">
        <v>1861702.0</v>
      </c>
      <c r="L206" s="711" t="s">
        <v>1253</v>
      </c>
      <c r="M206" s="711" t="s">
        <v>1254</v>
      </c>
      <c r="N206" s="711" t="s">
        <v>858</v>
      </c>
      <c r="O206" s="711" t="s">
        <v>435</v>
      </c>
    </row>
    <row r="207" spans="8:8">
      <c r="I207" s="709" t="s">
        <v>855</v>
      </c>
      <c r="J207" s="709"/>
      <c r="K207" s="710">
        <v>14585.0</v>
      </c>
      <c r="L207" s="711" t="s">
        <v>1255</v>
      </c>
      <c r="M207" s="711" t="s">
        <v>1256</v>
      </c>
      <c r="N207" s="711" t="s">
        <v>885</v>
      </c>
      <c r="O207" s="711" t="s">
        <v>435</v>
      </c>
    </row>
    <row r="208" spans="8:8">
      <c r="I208" s="709" t="s">
        <v>855</v>
      </c>
      <c r="J208" s="709">
        <v>44470.0</v>
      </c>
      <c r="K208" s="710">
        <v>2842475.0</v>
      </c>
      <c r="L208" s="711" t="s">
        <v>1257</v>
      </c>
      <c r="M208" s="711" t="s">
        <v>1258</v>
      </c>
      <c r="N208" s="711" t="s">
        <v>921</v>
      </c>
      <c r="O208" s="711" t="s">
        <v>435</v>
      </c>
    </row>
    <row r="209" spans="8:8">
      <c r="I209" s="709" t="s">
        <v>855</v>
      </c>
      <c r="J209" s="709">
        <v>44474.0</v>
      </c>
      <c r="K209" s="710">
        <v>458947.0</v>
      </c>
      <c r="L209" s="711" t="s">
        <v>1259</v>
      </c>
      <c r="M209" s="711" t="s">
        <v>1260</v>
      </c>
      <c r="N209" s="711" t="s">
        <v>900</v>
      </c>
      <c r="O209" s="711" t="s">
        <v>435</v>
      </c>
    </row>
    <row r="210" spans="8:8">
      <c r="I210" s="709" t="s">
        <v>855</v>
      </c>
      <c r="J210" s="709">
        <v>44482.0</v>
      </c>
      <c r="K210" s="710">
        <v>4818106.0</v>
      </c>
      <c r="L210" s="711" t="s">
        <v>1261</v>
      </c>
      <c r="M210" s="711" t="s">
        <v>1262</v>
      </c>
      <c r="N210" s="711" t="s">
        <v>921</v>
      </c>
      <c r="O210" s="711" t="s">
        <v>435</v>
      </c>
    </row>
    <row r="211" spans="8:8">
      <c r="I211" s="709" t="s">
        <v>855</v>
      </c>
      <c r="J211" s="709">
        <v>44474.0</v>
      </c>
      <c r="K211" s="710">
        <v>208945.0</v>
      </c>
      <c r="L211" s="711" t="s">
        <v>1263</v>
      </c>
      <c r="M211" s="711" t="s">
        <v>1264</v>
      </c>
      <c r="N211" s="711" t="s">
        <v>885</v>
      </c>
      <c r="O211" s="711" t="s">
        <v>435</v>
      </c>
    </row>
    <row r="212" spans="8:8">
      <c r="I212" s="709" t="s">
        <v>855</v>
      </c>
      <c r="J212" s="709">
        <v>44481.0</v>
      </c>
      <c r="K212" s="710">
        <v>1164928.0</v>
      </c>
      <c r="L212" s="711" t="s">
        <v>1265</v>
      </c>
      <c r="M212" s="711" t="s">
        <v>1266</v>
      </c>
      <c r="N212" s="711" t="s">
        <v>900</v>
      </c>
      <c r="O212" s="711" t="s">
        <v>435</v>
      </c>
    </row>
    <row r="213" spans="8:8">
      <c r="I213" s="709" t="s">
        <v>855</v>
      </c>
      <c r="J213" s="709">
        <v>44494.0</v>
      </c>
      <c r="K213" s="710">
        <v>189603.0</v>
      </c>
      <c r="L213" s="711" t="s">
        <v>1267</v>
      </c>
      <c r="M213" s="711" t="s">
        <v>1268</v>
      </c>
      <c r="N213" s="711" t="s">
        <v>885</v>
      </c>
      <c r="O213" s="711" t="s">
        <v>435</v>
      </c>
    </row>
    <row r="214" spans="8:8" ht="18.75">
      <c r="I214" s="709" t="s">
        <v>855</v>
      </c>
      <c r="J214" s="709">
        <v>44496.0</v>
      </c>
      <c r="K214" s="710">
        <v>368908.0</v>
      </c>
      <c r="L214" s="711" t="s">
        <v>1269</v>
      </c>
      <c r="M214" s="711" t="s">
        <v>1270</v>
      </c>
      <c r="N214" s="711" t="s">
        <v>885</v>
      </c>
      <c r="O214" s="711" t="s">
        <v>435</v>
      </c>
    </row>
    <row r="215" spans="8:8" ht="18.75">
      <c r="I215" s="713" t="s">
        <v>1271</v>
      </c>
      <c r="J215" s="719"/>
      <c r="K215" s="715">
        <f>SUM(K205:K214)</f>
        <v>1.2363199E7</v>
      </c>
      <c r="L215" s="716"/>
      <c r="M215" s="717"/>
      <c r="N215" s="717"/>
      <c r="O215" s="718"/>
    </row>
    <row r="216" spans="8:8">
      <c r="I216" s="709" t="s">
        <v>855</v>
      </c>
      <c r="J216" s="709">
        <v>44503.0</v>
      </c>
      <c r="K216" s="710">
        <v>10000.0</v>
      </c>
      <c r="L216" s="711" t="s">
        <v>1272</v>
      </c>
      <c r="M216" s="711" t="s">
        <v>1273</v>
      </c>
      <c r="N216" s="711" t="s">
        <v>858</v>
      </c>
      <c r="O216" s="711" t="s">
        <v>435</v>
      </c>
    </row>
    <row r="217" spans="8:8">
      <c r="I217" s="709" t="s">
        <v>855</v>
      </c>
      <c r="J217" s="709">
        <v>44510.0</v>
      </c>
      <c r="K217" s="710">
        <v>250000.0</v>
      </c>
      <c r="L217" s="711" t="s">
        <v>1274</v>
      </c>
      <c r="M217" s="711" t="s">
        <v>1275</v>
      </c>
      <c r="N217" s="711" t="s">
        <v>858</v>
      </c>
      <c r="O217" s="711" t="s">
        <v>435</v>
      </c>
    </row>
    <row r="218" spans="8:8">
      <c r="I218" s="709" t="s">
        <v>855</v>
      </c>
      <c r="J218" s="709">
        <v>44510.0</v>
      </c>
      <c r="K218" s="710">
        <v>155000.0</v>
      </c>
      <c r="L218" s="711" t="s">
        <v>1276</v>
      </c>
      <c r="M218" s="711" t="s">
        <v>1277</v>
      </c>
      <c r="N218" s="711" t="s">
        <v>858</v>
      </c>
      <c r="O218" s="711" t="s">
        <v>435</v>
      </c>
    </row>
    <row r="219" spans="8:8">
      <c r="I219" s="709" t="s">
        <v>855</v>
      </c>
      <c r="J219" s="709">
        <v>44530.0</v>
      </c>
      <c r="K219" s="710">
        <v>10000.0</v>
      </c>
      <c r="L219" s="711" t="s">
        <v>1278</v>
      </c>
      <c r="M219" s="711" t="s">
        <v>1279</v>
      </c>
      <c r="N219" s="711" t="s">
        <v>1280</v>
      </c>
      <c r="O219" s="711" t="s">
        <v>435</v>
      </c>
    </row>
    <row r="220" spans="8:8">
      <c r="I220" s="709" t="s">
        <v>979</v>
      </c>
      <c r="J220" s="709">
        <v>44522.0</v>
      </c>
      <c r="K220" s="710">
        <v>37500.0</v>
      </c>
      <c r="L220" s="711" t="s">
        <v>1281</v>
      </c>
      <c r="M220" s="711" t="s">
        <v>1282</v>
      </c>
      <c r="N220" s="711" t="s">
        <v>1047</v>
      </c>
      <c r="O220" s="711" t="s">
        <v>435</v>
      </c>
    </row>
    <row r="221" spans="8:8">
      <c r="I221" s="709" t="s">
        <v>855</v>
      </c>
      <c r="J221" s="709">
        <v>44518.0</v>
      </c>
      <c r="K221" s="710">
        <v>72500.0</v>
      </c>
      <c r="L221" s="711" t="s">
        <v>1283</v>
      </c>
      <c r="M221" s="711" t="s">
        <v>1284</v>
      </c>
      <c r="N221" s="711" t="s">
        <v>900</v>
      </c>
      <c r="O221" s="711" t="s">
        <v>435</v>
      </c>
    </row>
    <row r="222" spans="8:8">
      <c r="I222" s="709" t="s">
        <v>979</v>
      </c>
      <c r="J222" s="709">
        <v>44518.0</v>
      </c>
      <c r="K222" s="710">
        <v>37500.0</v>
      </c>
      <c r="L222" s="711" t="s">
        <v>1285</v>
      </c>
      <c r="M222" s="711" t="s">
        <v>1286</v>
      </c>
      <c r="N222" s="711" t="s">
        <v>885</v>
      </c>
      <c r="O222" s="711" t="s">
        <v>435</v>
      </c>
    </row>
    <row r="223" spans="8:8">
      <c r="I223" s="709" t="s">
        <v>855</v>
      </c>
      <c r="J223" s="709"/>
      <c r="K223" s="710">
        <v>14585.0</v>
      </c>
      <c r="L223" s="711" t="s">
        <v>1287</v>
      </c>
      <c r="M223" s="711" t="s">
        <v>1288</v>
      </c>
      <c r="N223" s="711" t="s">
        <v>885</v>
      </c>
      <c r="O223" s="711" t="s">
        <v>435</v>
      </c>
    </row>
    <row r="224" spans="8:8">
      <c r="I224" s="709" t="s">
        <v>855</v>
      </c>
      <c r="J224" s="709">
        <v>44512.0</v>
      </c>
      <c r="K224" s="710">
        <v>3155509.0</v>
      </c>
      <c r="L224" s="711" t="s">
        <v>1289</v>
      </c>
      <c r="M224" s="711" t="s">
        <v>1290</v>
      </c>
      <c r="N224" s="711" t="s">
        <v>921</v>
      </c>
      <c r="O224" s="711" t="s">
        <v>435</v>
      </c>
    </row>
    <row r="225" spans="8:8">
      <c r="I225" s="709" t="s">
        <v>855</v>
      </c>
      <c r="J225" s="709">
        <v>44501.0</v>
      </c>
      <c r="K225" s="710">
        <v>283991.0</v>
      </c>
      <c r="L225" s="711" t="s">
        <v>1291</v>
      </c>
      <c r="M225" s="711" t="s">
        <v>1292</v>
      </c>
      <c r="N225" s="711" t="s">
        <v>921</v>
      </c>
      <c r="O225" s="711" t="s">
        <v>435</v>
      </c>
    </row>
    <row r="226" spans="8:8">
      <c r="I226" s="709" t="s">
        <v>855</v>
      </c>
      <c r="J226" s="709">
        <v>44505.0</v>
      </c>
      <c r="K226" s="710">
        <v>971371.0</v>
      </c>
      <c r="L226" s="711" t="s">
        <v>1293</v>
      </c>
      <c r="M226" s="711" t="s">
        <v>1294</v>
      </c>
      <c r="N226" s="711" t="s">
        <v>900</v>
      </c>
      <c r="O226" s="711" t="s">
        <v>435</v>
      </c>
    </row>
    <row r="227" spans="8:8">
      <c r="I227" s="709" t="s">
        <v>855</v>
      </c>
      <c r="J227" s="709">
        <v>44502.0</v>
      </c>
      <c r="K227" s="710">
        <v>2908957.0</v>
      </c>
      <c r="L227" s="711" t="s">
        <v>1295</v>
      </c>
      <c r="M227" s="711" t="s">
        <v>1296</v>
      </c>
      <c r="N227" s="711" t="s">
        <v>921</v>
      </c>
      <c r="O227" s="711" t="s">
        <v>435</v>
      </c>
    </row>
    <row r="228" spans="8:8">
      <c r="I228" s="709" t="s">
        <v>855</v>
      </c>
      <c r="J228" s="709">
        <v>44505.0</v>
      </c>
      <c r="K228" s="710">
        <v>1801535.0</v>
      </c>
      <c r="L228" s="720" t="s">
        <v>1297</v>
      </c>
      <c r="M228" s="720" t="s">
        <v>1298</v>
      </c>
      <c r="N228" s="720" t="s">
        <v>921</v>
      </c>
      <c r="O228" s="711" t="s">
        <v>435</v>
      </c>
    </row>
    <row r="229" spans="8:8">
      <c r="I229" s="709" t="s">
        <v>855</v>
      </c>
      <c r="J229" s="709">
        <v>44502.0</v>
      </c>
      <c r="K229" s="710">
        <v>1307177.0</v>
      </c>
      <c r="L229" s="711" t="s">
        <v>1299</v>
      </c>
      <c r="M229" s="711" t="s">
        <v>1300</v>
      </c>
      <c r="N229" s="711" t="s">
        <v>921</v>
      </c>
      <c r="O229" s="711" t="s">
        <v>435</v>
      </c>
    </row>
    <row r="230" spans="8:8">
      <c r="I230" s="709" t="s">
        <v>855</v>
      </c>
      <c r="J230" s="709">
        <v>44516.0</v>
      </c>
      <c r="K230" s="710">
        <v>2872304.0</v>
      </c>
      <c r="L230" s="711" t="s">
        <v>1301</v>
      </c>
      <c r="M230" s="711" t="s">
        <v>1302</v>
      </c>
      <c r="N230" s="711" t="s">
        <v>900</v>
      </c>
      <c r="O230" s="711" t="s">
        <v>435</v>
      </c>
    </row>
    <row r="231" spans="8:8">
      <c r="I231" s="709" t="s">
        <v>855</v>
      </c>
      <c r="J231" s="709">
        <v>44509.0</v>
      </c>
      <c r="K231" s="710">
        <v>137698.0</v>
      </c>
      <c r="L231" s="711" t="s">
        <v>1303</v>
      </c>
      <c r="M231" s="711" t="s">
        <v>1304</v>
      </c>
      <c r="N231" s="711" t="s">
        <v>885</v>
      </c>
      <c r="O231" s="711" t="s">
        <v>435</v>
      </c>
    </row>
    <row r="232" spans="8:8">
      <c r="I232" s="709" t="s">
        <v>855</v>
      </c>
      <c r="J232" s="709">
        <v>44510.0</v>
      </c>
      <c r="K232" s="710">
        <v>2608814.0</v>
      </c>
      <c r="L232" s="711" t="s">
        <v>1305</v>
      </c>
      <c r="M232" s="711" t="s">
        <v>1306</v>
      </c>
      <c r="N232" s="711" t="s">
        <v>900</v>
      </c>
      <c r="O232" s="711" t="s">
        <v>435</v>
      </c>
    </row>
    <row r="233" spans="8:8">
      <c r="I233" s="709" t="s">
        <v>855</v>
      </c>
      <c r="J233" s="709">
        <v>44526.0</v>
      </c>
      <c r="K233" s="710">
        <v>4172222.0</v>
      </c>
      <c r="L233" s="711" t="s">
        <v>1307</v>
      </c>
      <c r="M233" s="711" t="s">
        <v>1308</v>
      </c>
      <c r="N233" s="711" t="s">
        <v>921</v>
      </c>
      <c r="O233" s="711" t="s">
        <v>435</v>
      </c>
    </row>
    <row r="234" spans="8:8">
      <c r="I234" s="709" t="s">
        <v>855</v>
      </c>
      <c r="J234" s="709">
        <v>44517.0</v>
      </c>
      <c r="K234" s="710">
        <v>26194.0</v>
      </c>
      <c r="L234" s="711" t="s">
        <v>1309</v>
      </c>
      <c r="M234" s="711" t="s">
        <v>1310</v>
      </c>
      <c r="N234" s="711" t="s">
        <v>885</v>
      </c>
      <c r="O234" s="711" t="s">
        <v>435</v>
      </c>
    </row>
    <row r="235" spans="8:8">
      <c r="I235" s="709" t="s">
        <v>855</v>
      </c>
      <c r="J235" s="709">
        <v>44523.0</v>
      </c>
      <c r="K235" s="710">
        <v>164333.0</v>
      </c>
      <c r="L235" s="711" t="s">
        <v>1311</v>
      </c>
      <c r="M235" s="711" t="s">
        <v>1312</v>
      </c>
      <c r="N235" s="711" t="s">
        <v>885</v>
      </c>
      <c r="O235" s="711" t="s">
        <v>435</v>
      </c>
    </row>
    <row r="236" spans="8:8">
      <c r="I236" s="709" t="s">
        <v>855</v>
      </c>
      <c r="J236" s="709">
        <v>44529.0</v>
      </c>
      <c r="K236" s="710">
        <v>1374950.0</v>
      </c>
      <c r="L236" s="711" t="s">
        <v>1313</v>
      </c>
      <c r="M236" s="711" t="s">
        <v>1314</v>
      </c>
      <c r="N236" s="711" t="s">
        <v>900</v>
      </c>
      <c r="O236" s="711" t="s">
        <v>435</v>
      </c>
    </row>
    <row r="237" spans="8:8">
      <c r="I237" s="709" t="s">
        <v>855</v>
      </c>
      <c r="J237" s="709">
        <v>44529.0</v>
      </c>
      <c r="K237" s="710">
        <v>8418415.0</v>
      </c>
      <c r="L237" s="711" t="s">
        <v>1315</v>
      </c>
      <c r="M237" s="711" t="s">
        <v>1316</v>
      </c>
      <c r="N237" s="711" t="s">
        <v>900</v>
      </c>
      <c r="O237" s="711" t="s">
        <v>435</v>
      </c>
    </row>
    <row r="238" spans="8:8">
      <c r="I238" s="709" t="s">
        <v>855</v>
      </c>
      <c r="J238" s="709">
        <v>44529.0</v>
      </c>
      <c r="K238" s="710">
        <v>360253.0</v>
      </c>
      <c r="L238" s="711" t="s">
        <v>1317</v>
      </c>
      <c r="M238" s="711" t="s">
        <v>1318</v>
      </c>
      <c r="N238" s="711" t="s">
        <v>885</v>
      </c>
      <c r="O238" s="711" t="s">
        <v>435</v>
      </c>
    </row>
    <row r="239" spans="8:8" ht="18.75">
      <c r="I239" s="709" t="s">
        <v>855</v>
      </c>
      <c r="J239" s="709">
        <v>44518.0</v>
      </c>
      <c r="K239" s="710">
        <v>111988.0</v>
      </c>
      <c r="L239" s="711" t="s">
        <v>1319</v>
      </c>
      <c r="M239" s="711" t="s">
        <v>1320</v>
      </c>
      <c r="N239" s="711" t="s">
        <v>900</v>
      </c>
      <c r="O239" s="711" t="s">
        <v>435</v>
      </c>
    </row>
    <row r="240" spans="8:8" ht="18.75">
      <c r="I240" s="713" t="s">
        <v>451</v>
      </c>
      <c r="J240" s="719"/>
      <c r="K240" s="715">
        <f>SUM(K216:K239)</f>
        <v>3.1262796E7</v>
      </c>
      <c r="L240" s="716"/>
      <c r="M240" s="717"/>
      <c r="N240" s="717"/>
      <c r="O240" s="718"/>
    </row>
    <row r="241" spans="8:8">
      <c r="I241" s="709" t="s">
        <v>855</v>
      </c>
      <c r="J241" s="709">
        <v>44539.0</v>
      </c>
      <c r="K241" s="710">
        <v>435000.0</v>
      </c>
      <c r="L241" s="709" t="s">
        <v>1321</v>
      </c>
      <c r="M241" s="709" t="s">
        <v>1322</v>
      </c>
      <c r="N241" s="709" t="s">
        <v>858</v>
      </c>
      <c r="O241" s="711" t="s">
        <v>435</v>
      </c>
    </row>
    <row r="242" spans="8:8">
      <c r="I242" s="709" t="s">
        <v>855</v>
      </c>
      <c r="J242" s="709">
        <v>44558.0</v>
      </c>
      <c r="K242" s="710">
        <v>10000.0</v>
      </c>
      <c r="L242" s="709" t="s">
        <v>1323</v>
      </c>
      <c r="M242" s="709" t="s">
        <v>1324</v>
      </c>
      <c r="N242" s="709" t="s">
        <v>858</v>
      </c>
      <c r="O242" s="711" t="s">
        <v>435</v>
      </c>
    </row>
    <row r="243" spans="8:8">
      <c r="I243" s="709" t="s">
        <v>855</v>
      </c>
      <c r="J243" s="709">
        <v>44558.0</v>
      </c>
      <c r="K243" s="710">
        <v>70000.0</v>
      </c>
      <c r="L243" s="709" t="s">
        <v>1325</v>
      </c>
      <c r="M243" s="709" t="s">
        <v>1326</v>
      </c>
      <c r="N243" s="709" t="s">
        <v>858</v>
      </c>
      <c r="O243" s="711" t="s">
        <v>435</v>
      </c>
    </row>
    <row r="244" spans="8:8">
      <c r="I244" s="709" t="s">
        <v>855</v>
      </c>
      <c r="J244" s="709">
        <v>44552.0</v>
      </c>
      <c r="K244" s="710">
        <v>1.27186272E8</v>
      </c>
      <c r="L244" s="709" t="s">
        <v>1327</v>
      </c>
      <c r="M244" s="709" t="s">
        <v>1328</v>
      </c>
      <c r="N244" s="709" t="s">
        <v>858</v>
      </c>
      <c r="O244" s="711" t="s">
        <v>435</v>
      </c>
    </row>
    <row r="245" spans="8:8">
      <c r="I245" s="709" t="s">
        <v>855</v>
      </c>
      <c r="J245" s="709"/>
      <c r="K245" s="710">
        <v>5.9286687E7</v>
      </c>
      <c r="L245" s="709" t="s">
        <v>1329</v>
      </c>
      <c r="M245" s="709" t="s">
        <v>1330</v>
      </c>
      <c r="N245" s="709" t="s">
        <v>858</v>
      </c>
      <c r="O245" s="711" t="s">
        <v>435</v>
      </c>
    </row>
    <row r="246" spans="8:8">
      <c r="I246" s="709" t="s">
        <v>855</v>
      </c>
      <c r="J246" s="709">
        <v>44546.0</v>
      </c>
      <c r="K246" s="710">
        <v>8043937.0</v>
      </c>
      <c r="L246" s="709" t="s">
        <v>1331</v>
      </c>
      <c r="M246" s="709" t="s">
        <v>1332</v>
      </c>
      <c r="N246" s="709" t="s">
        <v>858</v>
      </c>
      <c r="O246" s="711" t="s">
        <v>435</v>
      </c>
    </row>
    <row r="247" spans="8:8">
      <c r="I247" s="709" t="s">
        <v>979</v>
      </c>
      <c r="J247" s="709">
        <v>44544.0</v>
      </c>
      <c r="K247" s="710">
        <v>37500.0</v>
      </c>
      <c r="L247" s="709" t="s">
        <v>1333</v>
      </c>
      <c r="M247" s="709" t="s">
        <v>1334</v>
      </c>
      <c r="N247" s="709" t="s">
        <v>900</v>
      </c>
      <c r="O247" s="711" t="s">
        <v>435</v>
      </c>
    </row>
    <row r="248" spans="8:8">
      <c r="I248" s="721" t="s">
        <v>855</v>
      </c>
      <c r="J248" s="721">
        <v>44623.0</v>
      </c>
      <c r="K248" s="710">
        <v>2.800915E7</v>
      </c>
      <c r="L248" s="721" t="s">
        <v>1335</v>
      </c>
      <c r="M248" s="721" t="s">
        <v>1336</v>
      </c>
      <c r="N248" s="721" t="s">
        <v>1058</v>
      </c>
      <c r="O248" s="712" t="s">
        <v>435</v>
      </c>
    </row>
    <row r="249" spans="8:8">
      <c r="I249" s="709" t="s">
        <v>855</v>
      </c>
      <c r="J249" s="709">
        <v>44537.0</v>
      </c>
      <c r="K249" s="710">
        <v>1826184.0</v>
      </c>
      <c r="L249" s="709" t="s">
        <v>1337</v>
      </c>
      <c r="M249" s="709" t="s">
        <v>1338</v>
      </c>
      <c r="N249" s="709" t="s">
        <v>900</v>
      </c>
      <c r="O249" s="711" t="s">
        <v>435</v>
      </c>
    </row>
    <row r="250" spans="8:8">
      <c r="I250" s="709" t="s">
        <v>855</v>
      </c>
      <c r="J250" s="709">
        <v>44539.0</v>
      </c>
      <c r="K250" s="710">
        <v>942706.0</v>
      </c>
      <c r="L250" s="709" t="s">
        <v>1339</v>
      </c>
      <c r="M250" s="709" t="s">
        <v>1340</v>
      </c>
      <c r="N250" s="709" t="s">
        <v>900</v>
      </c>
      <c r="O250" s="711" t="s">
        <v>435</v>
      </c>
    </row>
    <row r="251" spans="8:8">
      <c r="I251" s="709" t="s">
        <v>855</v>
      </c>
      <c r="J251" s="709">
        <v>44537.0</v>
      </c>
      <c r="K251" s="710">
        <v>22572.0</v>
      </c>
      <c r="L251" s="709" t="s">
        <v>1341</v>
      </c>
      <c r="M251" s="709" t="s">
        <v>1342</v>
      </c>
      <c r="N251" s="709" t="s">
        <v>885</v>
      </c>
      <c r="O251" s="711" t="s">
        <v>435</v>
      </c>
    </row>
    <row r="252" spans="8:8">
      <c r="I252" s="709" t="s">
        <v>855</v>
      </c>
      <c r="J252" s="709">
        <v>44540.0</v>
      </c>
      <c r="K252" s="710">
        <v>2021398.0</v>
      </c>
      <c r="L252" s="709" t="s">
        <v>1343</v>
      </c>
      <c r="M252" s="709" t="s">
        <v>1344</v>
      </c>
      <c r="N252" s="709" t="s">
        <v>885</v>
      </c>
      <c r="O252" s="711" t="s">
        <v>435</v>
      </c>
    </row>
    <row r="253" spans="8:8">
      <c r="I253" s="709" t="s">
        <v>855</v>
      </c>
      <c r="J253" s="709">
        <v>44546.0</v>
      </c>
      <c r="K253" s="710">
        <v>3979341.0</v>
      </c>
      <c r="L253" s="709" t="s">
        <v>1345</v>
      </c>
      <c r="M253" s="709" t="s">
        <v>1346</v>
      </c>
      <c r="N253" s="709" t="s">
        <v>921</v>
      </c>
      <c r="O253" s="711" t="s">
        <v>435</v>
      </c>
    </row>
    <row r="254" spans="8:8">
      <c r="I254" s="709" t="s">
        <v>855</v>
      </c>
      <c r="J254" s="709">
        <v>44545.0</v>
      </c>
      <c r="K254" s="710">
        <v>196190.0</v>
      </c>
      <c r="L254" s="709" t="s">
        <v>1347</v>
      </c>
      <c r="M254" s="709" t="s">
        <v>1348</v>
      </c>
      <c r="N254" s="709" t="s">
        <v>900</v>
      </c>
      <c r="O254" s="711" t="s">
        <v>435</v>
      </c>
    </row>
    <row r="255" spans="8:8">
      <c r="I255" s="709" t="s">
        <v>855</v>
      </c>
      <c r="J255" s="709">
        <v>44552.0</v>
      </c>
      <c r="K255" s="710">
        <v>1152971.0</v>
      </c>
      <c r="L255" s="709" t="s">
        <v>1349</v>
      </c>
      <c r="M255" s="709" t="s">
        <v>1350</v>
      </c>
      <c r="N255" s="709" t="s">
        <v>885</v>
      </c>
      <c r="O255" s="711" t="s">
        <v>435</v>
      </c>
    </row>
    <row r="256" spans="8:8">
      <c r="I256" s="709" t="s">
        <v>855</v>
      </c>
      <c r="J256" s="709">
        <v>44560.0</v>
      </c>
      <c r="K256" s="710">
        <v>185622.0</v>
      </c>
      <c r="L256" s="709" t="s">
        <v>1351</v>
      </c>
      <c r="M256" s="709" t="s">
        <v>1352</v>
      </c>
      <c r="N256" s="709" t="s">
        <v>885</v>
      </c>
      <c r="O256" s="711" t="s">
        <v>435</v>
      </c>
    </row>
    <row r="257" spans="8:8">
      <c r="I257" s="709" t="s">
        <v>855</v>
      </c>
      <c r="J257" s="709">
        <v>44558.0</v>
      </c>
      <c r="K257" s="710">
        <v>66947.0</v>
      </c>
      <c r="L257" s="709" t="s">
        <v>1353</v>
      </c>
      <c r="M257" s="709" t="s">
        <v>1354</v>
      </c>
      <c r="N257" s="709" t="s">
        <v>900</v>
      </c>
      <c r="O257" s="711" t="s">
        <v>435</v>
      </c>
    </row>
    <row r="258" spans="8:8" ht="18.75">
      <c r="I258" s="709" t="s">
        <v>855</v>
      </c>
      <c r="J258" s="709">
        <v>44561.0</v>
      </c>
      <c r="K258" s="710">
        <v>5372959.0</v>
      </c>
      <c r="L258" s="709" t="s">
        <v>1355</v>
      </c>
      <c r="M258" s="709" t="s">
        <v>1356</v>
      </c>
      <c r="N258" s="709" t="s">
        <v>921</v>
      </c>
      <c r="O258" s="711" t="s">
        <v>435</v>
      </c>
    </row>
    <row r="259" spans="8:8" ht="18.75">
      <c r="I259" s="713" t="s">
        <v>452</v>
      </c>
      <c r="J259" s="719"/>
      <c r="K259" s="715">
        <f>SUM(K241:K258)</f>
        <v>2.38845436E8</v>
      </c>
      <c r="L259" s="716"/>
      <c r="M259" s="717"/>
      <c r="N259" s="717"/>
      <c r="O259" s="718"/>
    </row>
    <row r="260" spans="8:8" ht="18.75">
      <c r="I260" s="722" t="s">
        <v>1357</v>
      </c>
      <c r="J260" s="723"/>
      <c r="K260" s="724">
        <f>K45+K58+K85+K123+K146+K162+K175+K187+K204+K215+K240+K259</f>
        <v>1.080143881E9</v>
      </c>
      <c r="L260" s="725"/>
      <c r="M260" s="726"/>
      <c r="N260" s="727"/>
      <c r="O260" s="728"/>
    </row>
    <row r="264" spans="8:8">
      <c r="I264" s="119" t="s">
        <v>522</v>
      </c>
      <c r="J264" s="189"/>
      <c r="K264" s="189"/>
      <c r="L264" s="189"/>
      <c r="M264" s="189"/>
      <c r="N264" s="189"/>
      <c r="O264" s="190"/>
      <c r="P264" s="12"/>
      <c r="Q264" s="12"/>
      <c r="R264" s="12"/>
    </row>
    <row r="265" spans="8:8">
      <c r="I265" s="191" t="s">
        <v>523</v>
      </c>
      <c r="J265" s="191"/>
      <c r="K265" s="191"/>
      <c r="L265" s="191"/>
      <c r="M265" s="191"/>
      <c r="N265" s="191"/>
      <c r="O265" s="191"/>
      <c r="P265" s="12"/>
      <c r="Q265" s="12"/>
      <c r="R265" s="12"/>
    </row>
    <row r="266" spans="8:8">
      <c r="I266" s="40" t="s">
        <v>504</v>
      </c>
      <c r="J266" s="498"/>
      <c r="K266" s="498"/>
      <c r="L266" s="498"/>
      <c r="M266" s="498"/>
      <c r="N266" s="498"/>
      <c r="O266" s="729"/>
      <c r="P266" s="12"/>
      <c r="Q266" s="12"/>
      <c r="R266" s="12"/>
    </row>
    <row r="267" spans="8:8">
      <c r="I267" s="498"/>
      <c r="J267" s="498"/>
      <c r="K267" s="498"/>
      <c r="L267" s="498"/>
      <c r="M267" s="498"/>
      <c r="N267" s="498"/>
      <c r="O267" s="498"/>
      <c r="P267" s="12"/>
      <c r="Q267" s="12"/>
      <c r="R267" s="12"/>
    </row>
    <row r="268" spans="8:8">
      <c r="I268" s="42" t="s">
        <v>505</v>
      </c>
      <c r="J268" s="42"/>
      <c r="K268" s="42"/>
      <c r="L268" s="42"/>
      <c r="M268" s="42"/>
      <c r="N268" s="42"/>
      <c r="O268" s="42"/>
      <c r="P268" s="12"/>
      <c r="Q268" s="12"/>
      <c r="R268" s="12"/>
    </row>
    <row r="269" spans="8:8">
      <c r="I269" s="194"/>
      <c r="J269" s="194"/>
      <c r="K269" s="195"/>
      <c r="L269" s="195"/>
      <c r="M269" s="195"/>
      <c r="N269" s="195"/>
      <c r="O269" s="164"/>
      <c r="P269" s="12"/>
      <c r="Q269" s="12"/>
      <c r="R269" s="12"/>
    </row>
    <row r="270" spans="8:8">
      <c r="I270" s="164"/>
      <c r="J270" s="164"/>
      <c r="K270" s="164"/>
      <c r="L270" s="164"/>
      <c r="M270" s="164"/>
      <c r="N270" s="164"/>
      <c r="O270" s="164"/>
      <c r="P270" s="12"/>
      <c r="Q270" s="12"/>
      <c r="R270" s="12"/>
    </row>
    <row r="271" spans="8:8" ht="18.75">
      <c r="I271" s="164"/>
      <c r="J271" s="164"/>
      <c r="K271" s="164"/>
      <c r="L271" s="164"/>
      <c r="M271" s="164"/>
      <c r="N271" s="164"/>
      <c r="O271" s="164"/>
      <c r="P271" s="12"/>
      <c r="Q271" s="12"/>
      <c r="R271" s="12"/>
    </row>
    <row r="272" spans="8:8">
      <c r="I272" s="271" t="s">
        <v>506</v>
      </c>
      <c r="J272" s="272" t="s">
        <v>508</v>
      </c>
      <c r="K272" s="164"/>
      <c r="L272" s="164"/>
      <c r="M272" s="164"/>
      <c r="N272" s="164"/>
      <c r="O272" s="164"/>
      <c r="P272" s="12"/>
      <c r="Q272" s="12"/>
      <c r="R272" s="12"/>
    </row>
    <row r="273" spans="8:8" ht="54.0">
      <c r="I273" s="273" t="s">
        <v>5</v>
      </c>
      <c r="J273" s="274" t="s">
        <v>509</v>
      </c>
      <c r="K273" s="164"/>
      <c r="L273" s="164"/>
      <c r="M273" s="164"/>
      <c r="N273" s="164"/>
      <c r="O273" s="164"/>
      <c r="P273" s="12"/>
      <c r="Q273" s="12"/>
      <c r="R273" s="12"/>
    </row>
    <row r="274" spans="8:8">
      <c r="I274" s="273" t="s">
        <v>12</v>
      </c>
      <c r="J274" s="275">
        <v>45093.0</v>
      </c>
      <c r="K274" s="164"/>
      <c r="L274" s="164"/>
      <c r="M274" s="164"/>
      <c r="N274" s="164"/>
      <c r="O274" s="164"/>
      <c r="P274" s="12"/>
      <c r="Q274" s="12"/>
      <c r="R274" s="12"/>
    </row>
    <row r="275" spans="8:8" ht="21.0">
      <c r="I275" s="276" t="s">
        <v>507</v>
      </c>
      <c r="J275" s="277"/>
      <c r="K275" s="164"/>
      <c r="L275" s="164"/>
      <c r="M275" s="164"/>
      <c r="N275" s="164"/>
      <c r="O275" s="164"/>
      <c r="P275" s="12"/>
      <c r="Q275" s="12"/>
      <c r="R275" s="12"/>
    </row>
    <row r="276" spans="8:8">
      <c r="I276" s="190"/>
      <c r="J276" s="190"/>
      <c r="K276" s="190"/>
      <c r="L276" s="190"/>
      <c r="M276" s="190"/>
      <c r="N276" s="190"/>
      <c r="O276" s="190"/>
      <c r="P276" s="12"/>
      <c r="Q276" s="12"/>
      <c r="R276" s="12"/>
    </row>
    <row r="277" spans="8:8">
      <c r="I277" s="649"/>
      <c r="J277" s="649"/>
      <c r="K277" s="649"/>
      <c r="L277" s="649"/>
      <c r="M277" s="649"/>
      <c r="N277" s="649"/>
      <c r="O277" s="649"/>
      <c r="P277" s="12"/>
      <c r="Q277" s="12"/>
      <c r="R277" s="12"/>
    </row>
  </sheetData>
  <mergeCells count="3">
    <mergeCell ref="J1:S1"/>
    <mergeCell ref="J2:S2"/>
    <mergeCell ref="I265:O265"/>
  </mergeCells>
  <pageMargins left="0.78740157480315" right="0.78740157480315" top="0.590551181102362" bottom="0.590551181102362" header="0.393700787401575" footer="0.393700787401575"/>
  <pageSetup paperSize="9" scale="39"/>
</worksheet>
</file>

<file path=xl/worksheets/sheet28.xml><?xml version="1.0" encoding="utf-8"?>
<worksheet xmlns:r="http://schemas.openxmlformats.org/officeDocument/2006/relationships" xmlns="http://schemas.openxmlformats.org/spreadsheetml/2006/main">
  <sheetPr>
    <tabColor rgb="FFFFFF00"/>
    <pageSetUpPr fitToPage="1"/>
  </sheetPr>
  <dimension ref="A1:K23"/>
  <sheetViews>
    <sheetView workbookViewId="0" topLeftCell="A4" showGridLines="0">
      <selection activeCell="B21" sqref="B21"/>
    </sheetView>
  </sheetViews>
  <sheetFormatPr defaultRowHeight="13.5" defaultColWidth="10"/>
  <cols>
    <col min="1" max="1" customWidth="1" width="38.664062" style="190"/>
    <col min="2" max="2" customWidth="1" width="15.6640625" style="190"/>
    <col min="3" max="3" customWidth="1" bestFit="1" width="15.6640625" style="190"/>
    <col min="4" max="4" customWidth="1" width="14.832031" style="190"/>
    <col min="5" max="5" customWidth="1" bestFit="1" width="34.664062" style="190"/>
    <col min="6" max="6" customWidth="1" width="16.164062" style="190"/>
    <col min="7" max="7" customWidth="1" width="17.664062" style="190"/>
    <col min="8" max="8" customWidth="1" width="16.664062" style="190"/>
    <col min="9" max="9" customWidth="1" width="16.0" style="190"/>
    <col min="10" max="10" customWidth="1" width="17.164062" style="190"/>
    <col min="11" max="16384" customWidth="0" width="10.6640625" style="190"/>
  </cols>
  <sheetData>
    <row r="1" spans="8:8" s="193" ht="21.75" customFormat="1" customHeight="1">
      <c r="A1" s="52" t="s">
        <v>554</v>
      </c>
      <c r="B1" s="52"/>
      <c r="C1" s="52"/>
      <c r="D1" s="52"/>
      <c r="E1" s="52"/>
      <c r="F1" s="52"/>
      <c r="G1" s="52"/>
      <c r="H1" s="52"/>
      <c r="I1" s="52"/>
      <c r="J1" s="52"/>
    </row>
    <row r="2" spans="8:8" s="193" ht="21.75" customFormat="1" customHeight="1">
      <c r="A2" s="15" t="s">
        <v>512</v>
      </c>
      <c r="B2" s="15"/>
      <c r="C2" s="15"/>
      <c r="D2" s="15"/>
      <c r="E2" s="15"/>
      <c r="F2" s="15"/>
      <c r="G2" s="15"/>
      <c r="H2" s="15"/>
      <c r="I2" s="15"/>
      <c r="J2" s="15"/>
    </row>
    <row r="3" spans="8:8">
      <c r="A3" s="247"/>
    </row>
    <row r="4" spans="8:8" ht="14.25">
      <c r="A4" s="247"/>
    </row>
    <row r="5" spans="8:8" ht="36.75">
      <c r="A5" s="730" t="s">
        <v>744</v>
      </c>
      <c r="B5" s="731" t="s">
        <v>745</v>
      </c>
      <c r="C5" s="731" t="s">
        <v>556</v>
      </c>
      <c r="D5" s="731" t="s">
        <v>746</v>
      </c>
      <c r="E5" s="731" t="s">
        <v>449</v>
      </c>
      <c r="F5" s="731" t="s">
        <v>115</v>
      </c>
      <c r="G5" s="732" t="s">
        <v>163</v>
      </c>
    </row>
    <row r="6" spans="8:8" ht="18.75">
      <c r="A6" s="733" t="s">
        <v>833</v>
      </c>
      <c r="B6" s="734"/>
      <c r="C6" s="734"/>
      <c r="D6" s="734"/>
      <c r="E6" s="734"/>
      <c r="F6" s="734"/>
      <c r="G6" s="735"/>
    </row>
    <row r="7" spans="8:8" ht="42.0" customHeight="1">
      <c r="A7" s="736" t="s">
        <v>831</v>
      </c>
      <c r="B7" s="737"/>
      <c r="C7" s="738"/>
      <c r="D7" s="739"/>
      <c r="E7" s="739"/>
      <c r="F7" s="739"/>
      <c r="G7" s="740"/>
    </row>
    <row r="8" spans="8:8">
      <c r="A8" s="247"/>
    </row>
    <row r="9" spans="8:8">
      <c r="A9" s="247"/>
    </row>
    <row r="10" spans="8:8">
      <c r="A10" s="247"/>
    </row>
    <row r="11" spans="8:8" ht="15.0">
      <c r="A11" s="119" t="s">
        <v>522</v>
      </c>
      <c r="B11" s="189"/>
      <c r="C11" s="189"/>
      <c r="D11" s="189"/>
      <c r="E11" s="189"/>
      <c r="F11" s="189"/>
      <c r="H11" s="12"/>
    </row>
    <row r="12" spans="8:8" ht="15.0">
      <c r="A12" s="191" t="s">
        <v>523</v>
      </c>
      <c r="B12" s="191"/>
      <c r="C12" s="191"/>
      <c r="D12" s="191"/>
      <c r="E12" s="191"/>
      <c r="F12" s="191"/>
      <c r="G12" s="191"/>
      <c r="H12" s="12"/>
    </row>
    <row r="13" spans="8:8" ht="15.0">
      <c r="A13" s="40" t="s">
        <v>504</v>
      </c>
      <c r="B13" s="498"/>
      <c r="C13" s="498"/>
      <c r="D13" s="498"/>
      <c r="E13" s="498"/>
      <c r="F13" s="498"/>
      <c r="G13" s="699"/>
      <c r="H13" s="12"/>
    </row>
    <row r="14" spans="8:8" ht="15.0">
      <c r="A14" s="498"/>
      <c r="B14" s="498"/>
      <c r="C14" s="498"/>
      <c r="D14" s="498"/>
      <c r="E14" s="498"/>
      <c r="F14" s="498"/>
      <c r="G14" s="498"/>
      <c r="H14" s="12"/>
    </row>
    <row r="15" spans="8:8" ht="15.0">
      <c r="A15" s="42" t="s">
        <v>505</v>
      </c>
      <c r="B15" s="42"/>
      <c r="C15" s="42"/>
      <c r="D15" s="42"/>
      <c r="E15" s="42"/>
      <c r="F15" s="42"/>
      <c r="G15" s="42"/>
      <c r="H15" s="12"/>
    </row>
    <row r="16" spans="8:8" ht="15.0">
      <c r="A16" s="194"/>
      <c r="B16" s="194"/>
      <c r="C16" s="195"/>
      <c r="D16" s="195"/>
      <c r="E16" s="195"/>
      <c r="F16" s="195"/>
      <c r="G16" s="164"/>
      <c r="H16" s="12"/>
    </row>
    <row r="17" spans="8:8" ht="15.0">
      <c r="A17" s="164"/>
      <c r="B17" s="164"/>
      <c r="C17" s="164"/>
      <c r="D17" s="164"/>
      <c r="E17" s="164"/>
      <c r="F17" s="164"/>
      <c r="G17" s="164"/>
      <c r="H17" s="12"/>
    </row>
    <row r="18" spans="8:8" ht="15.75">
      <c r="A18" s="164"/>
      <c r="B18" s="164"/>
      <c r="C18" s="164"/>
      <c r="D18" s="164"/>
      <c r="E18" s="164"/>
      <c r="F18" s="164"/>
      <c r="G18" s="164"/>
      <c r="H18" s="12"/>
    </row>
    <row r="19" spans="8:8" ht="18.0">
      <c r="A19" s="201" t="s">
        <v>506</v>
      </c>
      <c r="B19" s="272" t="s">
        <v>508</v>
      </c>
      <c r="C19" s="164"/>
      <c r="D19" s="164"/>
      <c r="E19" s="164"/>
      <c r="F19" s="164"/>
      <c r="G19" s="164"/>
      <c r="H19" s="12"/>
    </row>
    <row r="20" spans="8:8" ht="54.0">
      <c r="A20" s="203" t="s">
        <v>5</v>
      </c>
      <c r="B20" s="274" t="s">
        <v>509</v>
      </c>
      <c r="C20" s="164"/>
      <c r="D20" s="164"/>
      <c r="E20" s="164"/>
      <c r="F20" s="164"/>
      <c r="G20" s="164"/>
      <c r="H20" s="12"/>
    </row>
    <row r="21" spans="8:8" ht="18.0">
      <c r="A21" s="203" t="s">
        <v>12</v>
      </c>
      <c r="B21" s="275">
        <v>45093.0</v>
      </c>
      <c r="C21" s="164"/>
      <c r="D21" s="164"/>
      <c r="E21" s="164"/>
      <c r="F21" s="164"/>
      <c r="G21" s="164"/>
      <c r="H21" s="12"/>
    </row>
    <row r="22" spans="8:8" ht="21.0">
      <c r="A22" s="206" t="s">
        <v>507</v>
      </c>
      <c r="B22" s="277"/>
      <c r="C22" s="164"/>
      <c r="D22" s="164"/>
      <c r="E22" s="164"/>
      <c r="F22" s="164"/>
      <c r="G22" s="164"/>
      <c r="H22" s="12"/>
    </row>
    <row r="23" spans="8:8" ht="15.0">
      <c r="H23" s="12"/>
    </row>
  </sheetData>
  <mergeCells count="3">
    <mergeCell ref="A1:J1"/>
    <mergeCell ref="A2:J2"/>
    <mergeCell ref="A12:G12"/>
  </mergeCells>
  <pageMargins left="0.7874015748031497" right="0.7874015748031497" top="0.5905511811023623" bottom="0.5905511811023623" header="0.3937007874015748" footer="0.3937007874015748"/>
  <pageSetup paperSize="9" scale="76" orientation="landscape"/>
</worksheet>
</file>

<file path=xl/worksheets/sheet29.xml><?xml version="1.0" encoding="utf-8"?>
<worksheet xmlns:r="http://schemas.openxmlformats.org/officeDocument/2006/relationships" xmlns="http://schemas.openxmlformats.org/spreadsheetml/2006/main">
  <sheetPr>
    <tabColor rgb="FFFFFF00"/>
  </sheetPr>
  <dimension ref="A1:M49"/>
  <sheetViews>
    <sheetView workbookViewId="0" topLeftCell="A19" showGridLines="0">
      <selection activeCell="I33" sqref="I33"/>
    </sheetView>
  </sheetViews>
  <sheetFormatPr defaultRowHeight="13.5" defaultColWidth="10"/>
  <cols>
    <col min="1" max="1" customWidth="1" width="18.5" style="190"/>
    <col min="2" max="2" customWidth="1" width="38.664062" style="190"/>
    <col min="3" max="3" customWidth="1" width="15.6640625" style="190"/>
    <col min="4" max="4" customWidth="1" bestFit="1" width="18.664062" style="190"/>
    <col min="5" max="5" customWidth="1" bestFit="1" width="16.5" style="190"/>
    <col min="6" max="6" customWidth="1" width="4.6640625" style="190"/>
    <col min="7" max="7" customWidth="1" bestFit="1" width="19.664062" style="190"/>
    <col min="8" max="8" customWidth="1" bestFit="1" width="20.832031" style="190"/>
    <col min="9" max="9" customWidth="1" bestFit="1" width="23.832031" style="190"/>
    <col min="10" max="10" customWidth="1" width="16.0" style="190"/>
    <col min="11" max="11" customWidth="1" bestFit="1" width="22.332031" style="190"/>
    <col min="12" max="16384" customWidth="0" width="10.6640625" style="190"/>
  </cols>
  <sheetData>
    <row r="1" spans="8:8" s="193" ht="35.25" customFormat="1" customHeight="1">
      <c r="A1" s="741"/>
      <c r="B1" s="742" t="s">
        <v>554</v>
      </c>
      <c r="C1" s="742"/>
      <c r="D1" s="742"/>
      <c r="E1" s="742"/>
      <c r="F1" s="742"/>
      <c r="G1" s="742"/>
      <c r="H1" s="742"/>
      <c r="I1" s="742"/>
      <c r="J1" s="742"/>
      <c r="K1" s="743"/>
    </row>
    <row r="2" spans="8:8" ht="14.25">
      <c r="B2" s="293"/>
      <c r="C2" s="293"/>
      <c r="D2" s="293"/>
      <c r="E2" s="293"/>
      <c r="F2" s="293"/>
      <c r="G2" s="293"/>
      <c r="H2" s="293"/>
    </row>
    <row r="3" spans="8:8" ht="21.75">
      <c r="B3" s="744" t="s">
        <v>427</v>
      </c>
      <c r="C3" s="745"/>
      <c r="D3" s="745"/>
      <c r="E3" s="745"/>
      <c r="F3" s="745"/>
      <c r="G3" s="746"/>
      <c r="H3" s="293"/>
    </row>
    <row r="4" spans="8:8" ht="14.25">
      <c r="B4" s="208"/>
      <c r="C4" s="208"/>
      <c r="D4" s="208"/>
      <c r="E4" s="208"/>
    </row>
    <row r="5" spans="8:8" ht="63.0">
      <c r="B5" s="747" t="s">
        <v>29</v>
      </c>
      <c r="C5" s="747" t="s">
        <v>20</v>
      </c>
      <c r="D5" s="748" t="s">
        <v>117</v>
      </c>
      <c r="E5" s="749"/>
      <c r="F5" s="750"/>
      <c r="G5" s="747" t="s">
        <v>428</v>
      </c>
    </row>
    <row r="6" spans="8:8" ht="21.0">
      <c r="B6" s="751"/>
      <c r="C6" s="751"/>
      <c r="D6" s="752"/>
      <c r="E6" s="753"/>
      <c r="F6" s="754"/>
      <c r="G6" s="751"/>
    </row>
    <row r="7" spans="8:8" ht="21.0">
      <c r="B7" s="755" t="s">
        <v>405</v>
      </c>
      <c r="C7" s="755">
        <v>48.77</v>
      </c>
      <c r="D7" s="756">
        <v>0.21</v>
      </c>
      <c r="E7" s="753"/>
      <c r="F7" s="754"/>
      <c r="G7" s="757">
        <f>+C7+D7</f>
        <v>48.980000000000004</v>
      </c>
    </row>
    <row r="8" spans="8:8" ht="21.0">
      <c r="B8" s="755" t="s">
        <v>405</v>
      </c>
      <c r="C8" s="755">
        <v>49.86</v>
      </c>
      <c r="D8" s="756">
        <v>-0.39</v>
      </c>
      <c r="E8" s="753"/>
      <c r="F8" s="754"/>
      <c r="G8" s="757">
        <f t="shared" si="0" ref="G8:G12">+C8+D8</f>
        <v>49.47</v>
      </c>
    </row>
    <row r="9" spans="8:8" ht="21.0">
      <c r="B9" s="755" t="s">
        <v>410</v>
      </c>
      <c r="C9" s="755">
        <v>42.66</v>
      </c>
      <c r="D9" s="756">
        <v>-0.77</v>
      </c>
      <c r="E9" s="753"/>
      <c r="F9" s="754"/>
      <c r="G9" s="757">
        <f t="shared" si="0"/>
        <v>41.88999999999999</v>
      </c>
    </row>
    <row r="10" spans="8:8" ht="21.0">
      <c r="B10" s="755" t="s">
        <v>410</v>
      </c>
      <c r="C10" s="755">
        <v>65.63</v>
      </c>
      <c r="D10" s="756">
        <v>0.0</v>
      </c>
      <c r="E10" s="753"/>
      <c r="F10" s="754"/>
      <c r="G10" s="757">
        <f t="shared" si="0"/>
        <v>65.63</v>
      </c>
    </row>
    <row r="11" spans="8:8" ht="21.0">
      <c r="B11" s="758" t="s">
        <v>405</v>
      </c>
      <c r="C11" s="758">
        <v>75.03</v>
      </c>
      <c r="D11" s="759">
        <v>0.0</v>
      </c>
      <c r="E11" s="753"/>
      <c r="F11" s="754"/>
      <c r="G11" s="757">
        <f t="shared" si="0"/>
        <v>75.03</v>
      </c>
    </row>
    <row r="12" spans="8:8" ht="21.0">
      <c r="B12" s="758" t="s">
        <v>410</v>
      </c>
      <c r="C12" s="758">
        <v>82.73</v>
      </c>
      <c r="D12" s="759">
        <v>-1.78</v>
      </c>
      <c r="E12" s="753"/>
      <c r="F12" s="754"/>
      <c r="G12" s="757">
        <f t="shared" si="0"/>
        <v>80.95</v>
      </c>
    </row>
    <row r="13" spans="8:8" ht="21.0">
      <c r="B13" s="758"/>
      <c r="C13" s="758"/>
      <c r="D13" s="759"/>
      <c r="E13" s="753"/>
      <c r="F13" s="754"/>
      <c r="G13" s="760"/>
    </row>
    <row r="14" spans="8:8" ht="21.75">
      <c r="B14" s="761"/>
      <c r="C14" s="761"/>
      <c r="D14" s="762"/>
      <c r="E14" s="753"/>
      <c r="F14" s="754"/>
      <c r="G14" s="760">
        <f>SUM(G7:G12)</f>
        <v>361.95</v>
      </c>
    </row>
    <row r="15" spans="8:8" ht="21.75">
      <c r="B15" s="763" t="s">
        <v>429</v>
      </c>
      <c r="C15" s="763"/>
      <c r="D15" s="764"/>
      <c r="E15" s="765"/>
      <c r="F15" s="766"/>
      <c r="G15" s="767">
        <f>+G14/6</f>
        <v>60.324999999999996</v>
      </c>
    </row>
    <row r="16" spans="8:8" ht="18.0">
      <c r="B16" s="700"/>
      <c r="C16" s="700"/>
      <c r="D16" s="700"/>
      <c r="E16" s="700"/>
      <c r="F16" s="700"/>
      <c r="G16" s="700"/>
    </row>
    <row r="17" spans="8:8" ht="18.75">
      <c r="B17" s="700"/>
      <c r="C17" s="700"/>
      <c r="D17" s="700"/>
      <c r="E17" s="700"/>
      <c r="F17" s="700"/>
      <c r="G17" s="700"/>
    </row>
    <row r="18" spans="8:8" s="768" ht="21.75" customFormat="1">
      <c r="B18" s="744" t="s">
        <v>427</v>
      </c>
      <c r="C18" s="745"/>
      <c r="D18" s="745"/>
      <c r="E18" s="745"/>
      <c r="F18" s="745"/>
      <c r="G18" s="746"/>
      <c r="H18" s="769"/>
    </row>
    <row r="19" spans="8:8" ht="14.25"/>
    <row r="20" spans="8:8" ht="62.25" customHeight="1">
      <c r="B20" s="770" t="s">
        <v>431</v>
      </c>
      <c r="C20" s="771" t="s">
        <v>432</v>
      </c>
      <c r="D20" s="772" t="s">
        <v>433</v>
      </c>
      <c r="E20" s="773" t="s">
        <v>1366</v>
      </c>
      <c r="F20" s="774"/>
      <c r="G20" s="771" t="s">
        <v>432</v>
      </c>
      <c r="H20" s="772" t="s">
        <v>434</v>
      </c>
      <c r="I20" s="773" t="s">
        <v>441</v>
      </c>
      <c r="J20" s="775"/>
      <c r="K20" s="776"/>
      <c r="L20" s="700"/>
    </row>
    <row r="21" spans="8:8" ht="18.0">
      <c r="B21" s="777">
        <v>44197.0</v>
      </c>
      <c r="C21" s="778">
        <v>54.84</v>
      </c>
      <c r="D21" s="779">
        <v>0.08</v>
      </c>
      <c r="E21" s="780">
        <v>54.92</v>
      </c>
      <c r="F21" s="779"/>
      <c r="G21" s="781">
        <v>54.84</v>
      </c>
      <c r="H21" s="782">
        <v>0.34</v>
      </c>
      <c r="I21" s="783">
        <v>55.18000000000001</v>
      </c>
      <c r="J21" s="775"/>
      <c r="K21" s="784"/>
      <c r="L21" s="700"/>
    </row>
    <row r="22" spans="8:8" ht="18.0">
      <c r="B22" s="777">
        <v>44228.0</v>
      </c>
      <c r="C22" s="778">
        <v>62.22</v>
      </c>
      <c r="D22" s="779">
        <v>-0.33</v>
      </c>
      <c r="E22" s="780">
        <v>61.89</v>
      </c>
      <c r="F22" s="779"/>
      <c r="G22" s="778">
        <v>62.22</v>
      </c>
      <c r="H22" s="779">
        <v>1.07</v>
      </c>
      <c r="I22" s="780">
        <v>63.29</v>
      </c>
      <c r="J22" s="775"/>
      <c r="K22" s="784"/>
      <c r="L22" s="700"/>
    </row>
    <row r="23" spans="8:8" ht="18.0">
      <c r="B23" s="777">
        <v>44256.0</v>
      </c>
      <c r="C23" s="778">
        <v>65.63</v>
      </c>
      <c r="D23" s="779">
        <v>-0.7</v>
      </c>
      <c r="E23" s="780">
        <v>64.92999999999999</v>
      </c>
      <c r="F23" s="779"/>
      <c r="G23" s="778">
        <v>65.63</v>
      </c>
      <c r="H23" s="779">
        <v>0.17</v>
      </c>
      <c r="I23" s="780">
        <v>65.8</v>
      </c>
      <c r="J23" s="775"/>
      <c r="K23" s="784"/>
      <c r="L23" s="700"/>
    </row>
    <row r="24" spans="8:8" ht="18.0">
      <c r="B24" s="777">
        <v>44287.0</v>
      </c>
      <c r="C24" s="778">
        <v>64.7</v>
      </c>
      <c r="D24" s="779">
        <v>-1.0</v>
      </c>
      <c r="E24" s="780">
        <v>63.7</v>
      </c>
      <c r="F24" s="779"/>
      <c r="G24" s="778">
        <v>64.7</v>
      </c>
      <c r="H24" s="779">
        <v>-0.47</v>
      </c>
      <c r="I24" s="780">
        <v>64.23</v>
      </c>
      <c r="J24" s="775"/>
      <c r="K24" s="784"/>
      <c r="L24" s="700"/>
    </row>
    <row r="25" spans="8:8" ht="18.0">
      <c r="B25" s="777">
        <v>44317.0</v>
      </c>
      <c r="C25" s="778">
        <v>68.75</v>
      </c>
      <c r="D25" s="779">
        <v>-0.75</v>
      </c>
      <c r="E25" s="780">
        <v>68.0</v>
      </c>
      <c r="F25" s="779"/>
      <c r="G25" s="778">
        <v>68.75</v>
      </c>
      <c r="H25" s="779">
        <v>-0.99</v>
      </c>
      <c r="I25" s="780">
        <v>67.76</v>
      </c>
      <c r="J25" s="775"/>
      <c r="K25" s="784"/>
      <c r="L25" s="700"/>
    </row>
    <row r="26" spans="8:8" ht="18.0">
      <c r="B26" s="777">
        <v>44348.0</v>
      </c>
      <c r="C26" s="778">
        <v>73.04</v>
      </c>
      <c r="D26" s="779">
        <v>-1.03</v>
      </c>
      <c r="E26" s="780">
        <v>72.01</v>
      </c>
      <c r="F26" s="779"/>
      <c r="G26" s="778">
        <v>73.04</v>
      </c>
      <c r="H26" s="779">
        <v>-0.57</v>
      </c>
      <c r="I26" s="780">
        <v>72.47000000000001</v>
      </c>
      <c r="J26" s="775"/>
      <c r="K26" s="784"/>
      <c r="L26" s="700"/>
    </row>
    <row r="27" spans="8:8" ht="18.0">
      <c r="B27" s="777">
        <v>44378.0</v>
      </c>
      <c r="C27" s="778">
        <v>75.03</v>
      </c>
      <c r="D27" s="779">
        <v>0.03</v>
      </c>
      <c r="E27" s="780">
        <v>75.06</v>
      </c>
      <c r="F27" s="779"/>
      <c r="G27" s="778">
        <v>75.03</v>
      </c>
      <c r="H27" s="779">
        <v>-0.99</v>
      </c>
      <c r="I27" s="780">
        <v>74.04</v>
      </c>
      <c r="J27" s="775"/>
      <c r="K27" s="784"/>
      <c r="L27" s="700"/>
    </row>
    <row r="28" spans="8:8" ht="18.0">
      <c r="B28" s="777">
        <v>44409.0</v>
      </c>
      <c r="C28" s="778">
        <v>70.81</v>
      </c>
      <c r="D28" s="779">
        <v>-0.77</v>
      </c>
      <c r="E28" s="780">
        <v>70.04</v>
      </c>
      <c r="F28" s="779"/>
      <c r="G28" s="778">
        <v>70.81</v>
      </c>
      <c r="H28" s="779">
        <v>-0.39</v>
      </c>
      <c r="I28" s="780">
        <v>70.42</v>
      </c>
      <c r="J28" s="775"/>
      <c r="K28" s="784"/>
      <c r="L28" s="700"/>
    </row>
    <row r="29" spans="8:8" ht="18.0">
      <c r="B29" s="777">
        <v>44440.0</v>
      </c>
      <c r="C29" s="778">
        <v>74.58</v>
      </c>
      <c r="D29" s="779">
        <v>-1.78</v>
      </c>
      <c r="E29" s="780">
        <v>72.8</v>
      </c>
      <c r="F29" s="779"/>
      <c r="G29" s="778">
        <v>74.58</v>
      </c>
      <c r="H29" s="779">
        <v>-0.99</v>
      </c>
      <c r="I29" s="780">
        <v>73.59</v>
      </c>
      <c r="J29" s="775"/>
      <c r="K29" s="784"/>
      <c r="L29" s="700"/>
    </row>
    <row r="30" spans="8:8" ht="18.0">
      <c r="B30" s="777">
        <v>44470.0</v>
      </c>
      <c r="C30" s="778">
        <v>83.66</v>
      </c>
      <c r="D30" s="779">
        <v>-0.35</v>
      </c>
      <c r="E30" s="780">
        <v>83.31</v>
      </c>
      <c r="F30" s="779"/>
      <c r="G30" s="785">
        <v>83.66</v>
      </c>
      <c r="H30" s="779">
        <v>-1.49</v>
      </c>
      <c r="I30" s="780">
        <v>82.17</v>
      </c>
      <c r="J30" s="775"/>
      <c r="K30" s="784"/>
      <c r="L30" s="700"/>
    </row>
    <row r="31" spans="8:8" ht="18.0">
      <c r="B31" s="777">
        <v>44501.0</v>
      </c>
      <c r="C31" s="778">
        <v>81.44</v>
      </c>
      <c r="D31" s="779">
        <v>-0.3</v>
      </c>
      <c r="E31" s="780">
        <v>81.14</v>
      </c>
      <c r="F31" s="779"/>
      <c r="G31" s="785">
        <v>81.44</v>
      </c>
      <c r="H31" s="779">
        <v>-1.45</v>
      </c>
      <c r="I31" s="780">
        <v>79.99</v>
      </c>
      <c r="J31" s="775"/>
      <c r="K31" s="784"/>
      <c r="L31" s="700"/>
    </row>
    <row r="32" spans="8:8" ht="18.75">
      <c r="B32" s="777">
        <v>44531.0</v>
      </c>
      <c r="C32" s="778">
        <v>74.1</v>
      </c>
      <c r="D32" s="779">
        <v>0.01</v>
      </c>
      <c r="E32" s="780">
        <v>74.11</v>
      </c>
      <c r="F32" s="779"/>
      <c r="G32" s="786">
        <v>74.1</v>
      </c>
      <c r="H32" s="787">
        <v>-1.4</v>
      </c>
      <c r="I32" s="788">
        <v>72.69999999999999</v>
      </c>
      <c r="J32" s="775"/>
      <c r="K32" s="784"/>
      <c r="L32" s="700"/>
    </row>
    <row r="33" spans="8:8" ht="18.75">
      <c r="B33" s="789" t="s">
        <v>1365</v>
      </c>
      <c r="C33" s="790">
        <v>70.73333333333333</v>
      </c>
      <c r="D33" s="791">
        <v>-0.5741666666666667</v>
      </c>
      <c r="E33" s="792">
        <v>70.15916666666665</v>
      </c>
      <c r="F33" s="791"/>
      <c r="G33" s="790">
        <v>70.73333333333333</v>
      </c>
      <c r="H33" s="791">
        <v>-0.5966666666666667</v>
      </c>
      <c r="I33" s="792">
        <v>70.13666666666667</v>
      </c>
      <c r="J33" s="793"/>
      <c r="K33" s="794"/>
      <c r="L33" s="700"/>
    </row>
    <row r="34" spans="8:8" ht="18.0">
      <c r="B34" s="700"/>
      <c r="C34" s="700"/>
      <c r="D34" s="700"/>
      <c r="E34" s="700"/>
      <c r="F34" s="700"/>
      <c r="G34" s="700"/>
      <c r="H34" s="700"/>
      <c r="I34" s="700"/>
      <c r="J34" s="700"/>
      <c r="K34" s="700"/>
      <c r="L34" s="700"/>
    </row>
    <row r="35" spans="8:8" ht="18.0">
      <c r="B35" s="700"/>
      <c r="C35" s="700"/>
      <c r="D35" s="700"/>
      <c r="E35" s="700"/>
      <c r="F35" s="700"/>
      <c r="G35" s="700"/>
      <c r="H35" s="700"/>
      <c r="I35" s="700"/>
      <c r="J35" s="700"/>
      <c r="K35" s="700"/>
      <c r="L35" s="700"/>
    </row>
    <row r="37" spans="8:8" ht="15.0">
      <c r="A37" s="119" t="s">
        <v>522</v>
      </c>
      <c r="B37" s="189"/>
      <c r="C37" s="189"/>
      <c r="D37" s="189"/>
      <c r="E37" s="189"/>
      <c r="F37" s="189"/>
      <c r="H37" s="12"/>
    </row>
    <row r="38" spans="8:8" ht="15.0">
      <c r="A38" s="191" t="s">
        <v>523</v>
      </c>
      <c r="B38" s="191"/>
      <c r="C38" s="191"/>
      <c r="D38" s="191"/>
      <c r="E38" s="191"/>
      <c r="F38" s="191"/>
      <c r="G38" s="191"/>
      <c r="H38" s="12"/>
    </row>
    <row r="39" spans="8:8" ht="15.0">
      <c r="A39" s="40" t="s">
        <v>504</v>
      </c>
      <c r="B39" s="498"/>
      <c r="C39" s="498"/>
      <c r="D39" s="498"/>
      <c r="E39" s="498"/>
      <c r="F39" s="498"/>
      <c r="G39" s="699"/>
      <c r="H39" s="12"/>
    </row>
    <row r="40" spans="8:8" ht="15.0">
      <c r="A40" s="498"/>
      <c r="B40" s="498"/>
      <c r="C40" s="498"/>
      <c r="D40" s="498"/>
      <c r="E40" s="498"/>
      <c r="F40" s="498"/>
      <c r="G40" s="498"/>
      <c r="H40" s="12"/>
    </row>
    <row r="41" spans="8:8" ht="15.0">
      <c r="A41" s="42" t="s">
        <v>505</v>
      </c>
      <c r="B41" s="42"/>
      <c r="C41" s="42"/>
      <c r="D41" s="42"/>
      <c r="E41" s="42"/>
      <c r="F41" s="42"/>
      <c r="G41" s="42"/>
      <c r="H41" s="12"/>
    </row>
    <row r="42" spans="8:8" ht="15.0">
      <c r="A42" s="194"/>
      <c r="B42" s="194"/>
      <c r="C42" s="195"/>
      <c r="D42" s="195"/>
      <c r="E42" s="195"/>
      <c r="F42" s="195"/>
      <c r="G42" s="164"/>
      <c r="H42" s="12"/>
    </row>
    <row r="43" spans="8:8" ht="15.0">
      <c r="A43" s="164"/>
      <c r="B43" s="164"/>
      <c r="C43" s="164"/>
      <c r="D43" s="164"/>
      <c r="E43" s="164"/>
      <c r="F43" s="164"/>
      <c r="G43" s="164"/>
      <c r="H43" s="12"/>
    </row>
    <row r="44" spans="8:8" ht="15.75">
      <c r="A44" s="164"/>
      <c r="B44" s="164"/>
      <c r="C44" s="164"/>
      <c r="D44" s="164"/>
      <c r="E44" s="164"/>
      <c r="F44" s="164"/>
      <c r="G44" s="164"/>
      <c r="H44" s="12"/>
    </row>
    <row r="45" spans="8:8" ht="45.0">
      <c r="A45" s="271" t="s">
        <v>506</v>
      </c>
      <c r="B45" s="272" t="s">
        <v>508</v>
      </c>
      <c r="C45" s="164"/>
      <c r="D45" s="164"/>
      <c r="E45" s="164"/>
      <c r="F45" s="164"/>
      <c r="G45" s="164"/>
      <c r="H45" s="12"/>
    </row>
    <row r="46" spans="8:8" ht="39.0" customHeight="1">
      <c r="A46" s="273" t="s">
        <v>5</v>
      </c>
      <c r="B46" s="274" t="s">
        <v>509</v>
      </c>
      <c r="C46" s="164"/>
      <c r="D46" s="164"/>
      <c r="E46" s="164"/>
      <c r="F46" s="164"/>
      <c r="G46" s="164"/>
      <c r="H46" s="12"/>
    </row>
    <row r="47" spans="8:8" ht="18.0">
      <c r="A47" s="273" t="s">
        <v>12</v>
      </c>
      <c r="B47" s="274"/>
      <c r="C47" s="164"/>
      <c r="D47" s="164"/>
      <c r="E47" s="164"/>
      <c r="F47" s="164"/>
      <c r="G47" s="164"/>
      <c r="H47" s="12"/>
    </row>
    <row r="48" spans="8:8" ht="30.75">
      <c r="A48" s="276" t="s">
        <v>507</v>
      </c>
      <c r="B48" s="277"/>
      <c r="C48" s="164"/>
      <c r="D48" s="164"/>
      <c r="E48" s="164"/>
      <c r="F48" s="164"/>
      <c r="G48" s="164"/>
      <c r="H48" s="12"/>
    </row>
    <row r="49" spans="8:8" ht="15.0">
      <c r="H49" s="12"/>
    </row>
  </sheetData>
  <mergeCells count="4">
    <mergeCell ref="B18:G18"/>
    <mergeCell ref="A38:G38"/>
    <mergeCell ref="B3:G3"/>
    <mergeCell ref="B1:K1"/>
  </mergeCells>
  <pageMargins left="0.78740157480315" right="0.78740157480315" top="0.590551181102362" bottom="0.590551181102362" header="0.393700787401575" footer="0.393700787401575"/>
  <pageSetup paperSize="9" scale="51" orientation="landscape"/>
</worksheet>
</file>

<file path=xl/worksheets/sheet3.xml><?xml version="1.0" encoding="utf-8"?>
<worksheet xmlns:r="http://schemas.openxmlformats.org/officeDocument/2006/relationships" xmlns="http://schemas.openxmlformats.org/spreadsheetml/2006/main">
  <dimension ref="A1:N138"/>
  <sheetViews>
    <sheetView workbookViewId="0" topLeftCell="A9" zoomScale="86">
      <selection activeCell="J102" sqref="J102"/>
    </sheetView>
  </sheetViews>
  <sheetFormatPr defaultRowHeight="15.0" defaultColWidth="12"/>
  <cols>
    <col min="1" max="1" customWidth="1" width="7.3320312" style="50"/>
    <col min="2" max="2" customWidth="1" width="100.0" style="50"/>
    <col min="3" max="3" customWidth="1" width="28.5" style="50"/>
    <col min="4" max="4" customWidth="1" width="19.164062" style="50"/>
    <col min="5" max="5" customWidth="1" bestFit="1" width="30.0" style="51"/>
    <col min="6" max="6" customWidth="1" bestFit="1" width="35.164062" style="51"/>
    <col min="7" max="7" customWidth="1" width="30.0" style="51"/>
    <col min="8" max="8" customWidth="1" width="4.5" style="50"/>
    <col min="9" max="256" customWidth="0" width="12.0" style="50"/>
    <col min="257" max="257" customWidth="1" width="6.5" style="50"/>
    <col min="258" max="258" customWidth="1" width="73.0" style="50"/>
    <col min="259" max="259" customWidth="1" width="22.164062" style="50"/>
    <col min="260" max="260" customWidth="1" width="21.0" style="50"/>
    <col min="261" max="261" customWidth="1" bestFit="1" width="23.0" style="50"/>
    <col min="262" max="262" customWidth="1" bestFit="1" width="20.5" style="50"/>
    <col min="263" max="263" customWidth="1" width="25.0" style="50"/>
    <col min="264" max="264" customWidth="1" width="4.5" style="50"/>
    <col min="265" max="512" customWidth="0" width="12.0" style="50"/>
    <col min="513" max="513" customWidth="1" width="6.5" style="50"/>
    <col min="514" max="514" customWidth="1" width="73.0" style="50"/>
    <col min="515" max="515" customWidth="1" width="22.164062" style="50"/>
    <col min="516" max="516" customWidth="1" width="21.0" style="50"/>
    <col min="517" max="517" customWidth="1" bestFit="1" width="23.0" style="50"/>
    <col min="518" max="518" customWidth="1" bestFit="1" width="20.5" style="50"/>
    <col min="519" max="519" customWidth="1" width="25.0" style="50"/>
    <col min="520" max="520" customWidth="1" width="4.5" style="50"/>
    <col min="521" max="768" customWidth="0" width="12.0" style="50"/>
    <col min="769" max="769" customWidth="1" width="6.5" style="50"/>
    <col min="770" max="770" customWidth="1" width="73.0" style="50"/>
    <col min="771" max="771" customWidth="1" width="22.164062" style="50"/>
    <col min="772" max="772" customWidth="1" width="21.0" style="50"/>
    <col min="773" max="773" customWidth="1" bestFit="1" width="23.0" style="50"/>
    <col min="774" max="774" customWidth="1" bestFit="1" width="20.5" style="50"/>
    <col min="775" max="775" customWidth="1" width="25.0" style="50"/>
    <col min="776" max="776" customWidth="1" width="4.5" style="50"/>
    <col min="777" max="1024" customWidth="0" width="12.0" style="50"/>
    <col min="1025" max="1025" customWidth="1" width="6.5" style="50"/>
    <col min="1026" max="1026" customWidth="1" width="73.0" style="50"/>
    <col min="1027" max="1027" customWidth="1" width="22.164062" style="50"/>
    <col min="1028" max="1028" customWidth="1" width="21.0" style="50"/>
    <col min="1029" max="1029" customWidth="1" bestFit="1" width="23.0" style="50"/>
    <col min="1030" max="1030" customWidth="1" bestFit="1" width="20.5" style="50"/>
    <col min="1031" max="1031" customWidth="1" width="25.0" style="50"/>
    <col min="1032" max="1032" customWidth="1" width="4.5" style="50"/>
    <col min="1033" max="1280" customWidth="0" width="12.0" style="50"/>
    <col min="1281" max="1281" customWidth="1" width="6.5" style="50"/>
    <col min="1282" max="1282" customWidth="1" width="73.0" style="50"/>
    <col min="1283" max="1283" customWidth="1" width="22.164062" style="50"/>
    <col min="1284" max="1284" customWidth="1" width="21.0" style="50"/>
    <col min="1285" max="1285" customWidth="1" bestFit="1" width="23.0" style="50"/>
    <col min="1286" max="1286" customWidth="1" bestFit="1" width="20.5" style="50"/>
    <col min="1287" max="1287" customWidth="1" width="25.0" style="50"/>
    <col min="1288" max="1288" customWidth="1" width="4.5" style="50"/>
    <col min="1289" max="1536" customWidth="0" width="12.0" style="50"/>
    <col min="1537" max="1537" customWidth="1" width="6.5" style="50"/>
    <col min="1538" max="1538" customWidth="1" width="73.0" style="50"/>
    <col min="1539" max="1539" customWidth="1" width="22.164062" style="50"/>
    <col min="1540" max="1540" customWidth="1" width="21.0" style="50"/>
    <col min="1541" max="1541" customWidth="1" bestFit="1" width="23.0" style="50"/>
    <col min="1542" max="1542" customWidth="1" bestFit="1" width="20.5" style="50"/>
    <col min="1543" max="1543" customWidth="1" width="25.0" style="50"/>
    <col min="1544" max="1544" customWidth="1" width="4.5" style="50"/>
    <col min="1545" max="1792" customWidth="0" width="12.0" style="50"/>
    <col min="1793" max="1793" customWidth="1" width="6.5" style="50"/>
    <col min="1794" max="1794" customWidth="1" width="73.0" style="50"/>
    <col min="1795" max="1795" customWidth="1" width="22.164062" style="50"/>
    <col min="1796" max="1796" customWidth="1" width="21.0" style="50"/>
    <col min="1797" max="1797" customWidth="1" bestFit="1" width="23.0" style="50"/>
    <col min="1798" max="1798" customWidth="1" bestFit="1" width="20.5" style="50"/>
    <col min="1799" max="1799" customWidth="1" width="25.0" style="50"/>
    <col min="1800" max="1800" customWidth="1" width="4.5" style="50"/>
    <col min="1801" max="2048" customWidth="0" width="12.0" style="50"/>
    <col min="2049" max="2049" customWidth="1" width="6.5" style="50"/>
    <col min="2050" max="2050" customWidth="1" width="73.0" style="50"/>
    <col min="2051" max="2051" customWidth="1" width="22.164062" style="50"/>
    <col min="2052" max="2052" customWidth="1" width="21.0" style="50"/>
    <col min="2053" max="2053" customWidth="1" bestFit="1" width="23.0" style="50"/>
    <col min="2054" max="2054" customWidth="1" bestFit="1" width="20.5" style="50"/>
    <col min="2055" max="2055" customWidth="1" width="25.0" style="50"/>
    <col min="2056" max="2056" customWidth="1" width="4.5" style="50"/>
    <col min="2057" max="2304" customWidth="0" width="12.0" style="50"/>
    <col min="2305" max="2305" customWidth="1" width="6.5" style="50"/>
    <col min="2306" max="2306" customWidth="1" width="73.0" style="50"/>
    <col min="2307" max="2307" customWidth="1" width="22.164062" style="50"/>
    <col min="2308" max="2308" customWidth="1" width="21.0" style="50"/>
    <col min="2309" max="2309" customWidth="1" bestFit="1" width="23.0" style="50"/>
    <col min="2310" max="2310" customWidth="1" bestFit="1" width="20.5" style="50"/>
    <col min="2311" max="2311" customWidth="1" width="25.0" style="50"/>
    <col min="2312" max="2312" customWidth="1" width="4.5" style="50"/>
    <col min="2313" max="2560" customWidth="0" width="12.0" style="50"/>
    <col min="2561" max="2561" customWidth="1" width="6.5" style="50"/>
    <col min="2562" max="2562" customWidth="1" width="73.0" style="50"/>
    <col min="2563" max="2563" customWidth="1" width="22.164062" style="50"/>
    <col min="2564" max="2564" customWidth="1" width="21.0" style="50"/>
    <col min="2565" max="2565" customWidth="1" bestFit="1" width="23.0" style="50"/>
    <col min="2566" max="2566" customWidth="1" bestFit="1" width="20.5" style="50"/>
    <col min="2567" max="2567" customWidth="1" width="25.0" style="50"/>
    <col min="2568" max="2568" customWidth="1" width="4.5" style="50"/>
    <col min="2569" max="2816" customWidth="0" width="12.0" style="50"/>
    <col min="2817" max="2817" customWidth="1" width="6.5" style="50"/>
    <col min="2818" max="2818" customWidth="1" width="73.0" style="50"/>
    <col min="2819" max="2819" customWidth="1" width="22.164062" style="50"/>
    <col min="2820" max="2820" customWidth="1" width="21.0" style="50"/>
    <col min="2821" max="2821" customWidth="1" bestFit="1" width="23.0" style="50"/>
    <col min="2822" max="2822" customWidth="1" bestFit="1" width="20.5" style="50"/>
    <col min="2823" max="2823" customWidth="1" width="25.0" style="50"/>
    <col min="2824" max="2824" customWidth="1" width="4.5" style="50"/>
    <col min="2825" max="3072" customWidth="0" width="12.0" style="50"/>
    <col min="3073" max="3073" customWidth="1" width="6.5" style="50"/>
    <col min="3074" max="3074" customWidth="1" width="73.0" style="50"/>
    <col min="3075" max="3075" customWidth="1" width="22.164062" style="50"/>
    <col min="3076" max="3076" customWidth="1" width="21.0" style="50"/>
    <col min="3077" max="3077" customWidth="1" bestFit="1" width="23.0" style="50"/>
    <col min="3078" max="3078" customWidth="1" bestFit="1" width="20.5" style="50"/>
    <col min="3079" max="3079" customWidth="1" width="25.0" style="50"/>
    <col min="3080" max="3080" customWidth="1" width="4.5" style="50"/>
    <col min="3081" max="3328" customWidth="0" width="12.0" style="50"/>
    <col min="3329" max="3329" customWidth="1" width="6.5" style="50"/>
    <col min="3330" max="3330" customWidth="1" width="73.0" style="50"/>
    <col min="3331" max="3331" customWidth="1" width="22.164062" style="50"/>
    <col min="3332" max="3332" customWidth="1" width="21.0" style="50"/>
    <col min="3333" max="3333" customWidth="1" bestFit="1" width="23.0" style="50"/>
    <col min="3334" max="3334" customWidth="1" bestFit="1" width="20.5" style="50"/>
    <col min="3335" max="3335" customWidth="1" width="25.0" style="50"/>
    <col min="3336" max="3336" customWidth="1" width="4.5" style="50"/>
    <col min="3337" max="3584" customWidth="0" width="12.0" style="50"/>
    <col min="3585" max="3585" customWidth="1" width="6.5" style="50"/>
    <col min="3586" max="3586" customWidth="1" width="73.0" style="50"/>
    <col min="3587" max="3587" customWidth="1" width="22.164062" style="50"/>
    <col min="3588" max="3588" customWidth="1" width="21.0" style="50"/>
    <col min="3589" max="3589" customWidth="1" bestFit="1" width="23.0" style="50"/>
    <col min="3590" max="3590" customWidth="1" bestFit="1" width="20.5" style="50"/>
    <col min="3591" max="3591" customWidth="1" width="25.0" style="50"/>
    <col min="3592" max="3592" customWidth="1" width="4.5" style="50"/>
    <col min="3593" max="3840" customWidth="0" width="12.0" style="50"/>
    <col min="3841" max="3841" customWidth="1" width="6.5" style="50"/>
    <col min="3842" max="3842" customWidth="1" width="73.0" style="50"/>
    <col min="3843" max="3843" customWidth="1" width="22.164062" style="50"/>
    <col min="3844" max="3844" customWidth="1" width="21.0" style="50"/>
    <col min="3845" max="3845" customWidth="1" bestFit="1" width="23.0" style="50"/>
    <col min="3846" max="3846" customWidth="1" bestFit="1" width="20.5" style="50"/>
    <col min="3847" max="3847" customWidth="1" width="25.0" style="50"/>
    <col min="3848" max="3848" customWidth="1" width="4.5" style="50"/>
    <col min="3849" max="4096" customWidth="0" width="12.0" style="50"/>
    <col min="4097" max="4097" customWidth="1" width="6.5" style="50"/>
    <col min="4098" max="4098" customWidth="1" width="73.0" style="50"/>
    <col min="4099" max="4099" customWidth="1" width="22.164062" style="50"/>
    <col min="4100" max="4100" customWidth="1" width="21.0" style="50"/>
    <col min="4101" max="4101" customWidth="1" bestFit="1" width="23.0" style="50"/>
    <col min="4102" max="4102" customWidth="1" bestFit="1" width="20.5" style="50"/>
    <col min="4103" max="4103" customWidth="1" width="25.0" style="50"/>
    <col min="4104" max="4104" customWidth="1" width="4.5" style="50"/>
    <col min="4105" max="4352" customWidth="0" width="12.0" style="50"/>
    <col min="4353" max="4353" customWidth="1" width="6.5" style="50"/>
    <col min="4354" max="4354" customWidth="1" width="73.0" style="50"/>
    <col min="4355" max="4355" customWidth="1" width="22.164062" style="50"/>
    <col min="4356" max="4356" customWidth="1" width="21.0" style="50"/>
    <col min="4357" max="4357" customWidth="1" bestFit="1" width="23.0" style="50"/>
    <col min="4358" max="4358" customWidth="1" bestFit="1" width="20.5" style="50"/>
    <col min="4359" max="4359" customWidth="1" width="25.0" style="50"/>
    <col min="4360" max="4360" customWidth="1" width="4.5" style="50"/>
    <col min="4361" max="4608" customWidth="0" width="12.0" style="50"/>
    <col min="4609" max="4609" customWidth="1" width="6.5" style="50"/>
    <col min="4610" max="4610" customWidth="1" width="73.0" style="50"/>
    <col min="4611" max="4611" customWidth="1" width="22.164062" style="50"/>
    <col min="4612" max="4612" customWidth="1" width="21.0" style="50"/>
    <col min="4613" max="4613" customWidth="1" bestFit="1" width="23.0" style="50"/>
    <col min="4614" max="4614" customWidth="1" bestFit="1" width="20.5" style="50"/>
    <col min="4615" max="4615" customWidth="1" width="25.0" style="50"/>
    <col min="4616" max="4616" customWidth="1" width="4.5" style="50"/>
    <col min="4617" max="4864" customWidth="0" width="12.0" style="50"/>
    <col min="4865" max="4865" customWidth="1" width="6.5" style="50"/>
    <col min="4866" max="4866" customWidth="1" width="73.0" style="50"/>
    <col min="4867" max="4867" customWidth="1" width="22.164062" style="50"/>
    <col min="4868" max="4868" customWidth="1" width="21.0" style="50"/>
    <col min="4869" max="4869" customWidth="1" bestFit="1" width="23.0" style="50"/>
    <col min="4870" max="4870" customWidth="1" bestFit="1" width="20.5" style="50"/>
    <col min="4871" max="4871" customWidth="1" width="25.0" style="50"/>
    <col min="4872" max="4872" customWidth="1" width="4.5" style="50"/>
    <col min="4873" max="5120" customWidth="0" width="12.0" style="50"/>
    <col min="5121" max="5121" customWidth="1" width="6.5" style="50"/>
    <col min="5122" max="5122" customWidth="1" width="73.0" style="50"/>
    <col min="5123" max="5123" customWidth="1" width="22.164062" style="50"/>
    <col min="5124" max="5124" customWidth="1" width="21.0" style="50"/>
    <col min="5125" max="5125" customWidth="1" bestFit="1" width="23.0" style="50"/>
    <col min="5126" max="5126" customWidth="1" bestFit="1" width="20.5" style="50"/>
    <col min="5127" max="5127" customWidth="1" width="25.0" style="50"/>
    <col min="5128" max="5128" customWidth="1" width="4.5" style="50"/>
    <col min="5129" max="5376" customWidth="0" width="12.0" style="50"/>
    <col min="5377" max="5377" customWidth="1" width="6.5" style="50"/>
    <col min="5378" max="5378" customWidth="1" width="73.0" style="50"/>
    <col min="5379" max="5379" customWidth="1" width="22.164062" style="50"/>
    <col min="5380" max="5380" customWidth="1" width="21.0" style="50"/>
    <col min="5381" max="5381" customWidth="1" bestFit="1" width="23.0" style="50"/>
    <col min="5382" max="5382" customWidth="1" bestFit="1" width="20.5" style="50"/>
    <col min="5383" max="5383" customWidth="1" width="25.0" style="50"/>
    <col min="5384" max="5384" customWidth="1" width="4.5" style="50"/>
    <col min="5385" max="5632" customWidth="0" width="12.0" style="50"/>
    <col min="5633" max="5633" customWidth="1" width="6.5" style="50"/>
    <col min="5634" max="5634" customWidth="1" width="73.0" style="50"/>
    <col min="5635" max="5635" customWidth="1" width="22.164062" style="50"/>
    <col min="5636" max="5636" customWidth="1" width="21.0" style="50"/>
    <col min="5637" max="5637" customWidth="1" bestFit="1" width="23.0" style="50"/>
    <col min="5638" max="5638" customWidth="1" bestFit="1" width="20.5" style="50"/>
    <col min="5639" max="5639" customWidth="1" width="25.0" style="50"/>
    <col min="5640" max="5640" customWidth="1" width="4.5" style="50"/>
    <col min="5641" max="5888" customWidth="0" width="12.0" style="50"/>
    <col min="5889" max="5889" customWidth="1" width="6.5" style="50"/>
    <col min="5890" max="5890" customWidth="1" width="73.0" style="50"/>
    <col min="5891" max="5891" customWidth="1" width="22.164062" style="50"/>
    <col min="5892" max="5892" customWidth="1" width="21.0" style="50"/>
    <col min="5893" max="5893" customWidth="1" bestFit="1" width="23.0" style="50"/>
    <col min="5894" max="5894" customWidth="1" bestFit="1" width="20.5" style="50"/>
    <col min="5895" max="5895" customWidth="1" width="25.0" style="50"/>
    <col min="5896" max="5896" customWidth="1" width="4.5" style="50"/>
    <col min="5897" max="6144" customWidth="0" width="12.0" style="50"/>
    <col min="6145" max="6145" customWidth="1" width="6.5" style="50"/>
    <col min="6146" max="6146" customWidth="1" width="73.0" style="50"/>
    <col min="6147" max="6147" customWidth="1" width="22.164062" style="50"/>
    <col min="6148" max="6148" customWidth="1" width="21.0" style="50"/>
    <col min="6149" max="6149" customWidth="1" bestFit="1" width="23.0" style="50"/>
    <col min="6150" max="6150" customWidth="1" bestFit="1" width="20.5" style="50"/>
    <col min="6151" max="6151" customWidth="1" width="25.0" style="50"/>
    <col min="6152" max="6152" customWidth="1" width="4.5" style="50"/>
    <col min="6153" max="6400" customWidth="0" width="12.0" style="50"/>
    <col min="6401" max="6401" customWidth="1" width="6.5" style="50"/>
    <col min="6402" max="6402" customWidth="1" width="73.0" style="50"/>
    <col min="6403" max="6403" customWidth="1" width="22.164062" style="50"/>
    <col min="6404" max="6404" customWidth="1" width="21.0" style="50"/>
    <col min="6405" max="6405" customWidth="1" bestFit="1" width="23.0" style="50"/>
    <col min="6406" max="6406" customWidth="1" bestFit="1" width="20.5" style="50"/>
    <col min="6407" max="6407" customWidth="1" width="25.0" style="50"/>
    <col min="6408" max="6408" customWidth="1" width="4.5" style="50"/>
    <col min="6409" max="6656" customWidth="0" width="12.0" style="50"/>
    <col min="6657" max="6657" customWidth="1" width="6.5" style="50"/>
    <col min="6658" max="6658" customWidth="1" width="73.0" style="50"/>
    <col min="6659" max="6659" customWidth="1" width="22.164062" style="50"/>
    <col min="6660" max="6660" customWidth="1" width="21.0" style="50"/>
    <col min="6661" max="6661" customWidth="1" bestFit="1" width="23.0" style="50"/>
    <col min="6662" max="6662" customWidth="1" bestFit="1" width="20.5" style="50"/>
    <col min="6663" max="6663" customWidth="1" width="25.0" style="50"/>
    <col min="6664" max="6664" customWidth="1" width="4.5" style="50"/>
    <col min="6665" max="6912" customWidth="0" width="12.0" style="50"/>
    <col min="6913" max="6913" customWidth="1" width="6.5" style="50"/>
    <col min="6914" max="6914" customWidth="1" width="73.0" style="50"/>
    <col min="6915" max="6915" customWidth="1" width="22.164062" style="50"/>
    <col min="6916" max="6916" customWidth="1" width="21.0" style="50"/>
    <col min="6917" max="6917" customWidth="1" bestFit="1" width="23.0" style="50"/>
    <col min="6918" max="6918" customWidth="1" bestFit="1" width="20.5" style="50"/>
    <col min="6919" max="6919" customWidth="1" width="25.0" style="50"/>
    <col min="6920" max="6920" customWidth="1" width="4.5" style="50"/>
    <col min="6921" max="7168" customWidth="0" width="12.0" style="50"/>
    <col min="7169" max="7169" customWidth="1" width="6.5" style="50"/>
    <col min="7170" max="7170" customWidth="1" width="73.0" style="50"/>
    <col min="7171" max="7171" customWidth="1" width="22.164062" style="50"/>
    <col min="7172" max="7172" customWidth="1" width="21.0" style="50"/>
    <col min="7173" max="7173" customWidth="1" bestFit="1" width="23.0" style="50"/>
    <col min="7174" max="7174" customWidth="1" bestFit="1" width="20.5" style="50"/>
    <col min="7175" max="7175" customWidth="1" width="25.0" style="50"/>
    <col min="7176" max="7176" customWidth="1" width="4.5" style="50"/>
    <col min="7177" max="7424" customWidth="0" width="12.0" style="50"/>
    <col min="7425" max="7425" customWidth="1" width="6.5" style="50"/>
    <col min="7426" max="7426" customWidth="1" width="73.0" style="50"/>
    <col min="7427" max="7427" customWidth="1" width="22.164062" style="50"/>
    <col min="7428" max="7428" customWidth="1" width="21.0" style="50"/>
    <col min="7429" max="7429" customWidth="1" bestFit="1" width="23.0" style="50"/>
    <col min="7430" max="7430" customWidth="1" bestFit="1" width="20.5" style="50"/>
    <col min="7431" max="7431" customWidth="1" width="25.0" style="50"/>
    <col min="7432" max="7432" customWidth="1" width="4.5" style="50"/>
    <col min="7433" max="7680" customWidth="0" width="12.0" style="50"/>
    <col min="7681" max="7681" customWidth="1" width="6.5" style="50"/>
    <col min="7682" max="7682" customWidth="1" width="73.0" style="50"/>
    <col min="7683" max="7683" customWidth="1" width="22.164062" style="50"/>
    <col min="7684" max="7684" customWidth="1" width="21.0" style="50"/>
    <col min="7685" max="7685" customWidth="1" bestFit="1" width="23.0" style="50"/>
    <col min="7686" max="7686" customWidth="1" bestFit="1" width="20.5" style="50"/>
    <col min="7687" max="7687" customWidth="1" width="25.0" style="50"/>
    <col min="7688" max="7688" customWidth="1" width="4.5" style="50"/>
    <col min="7689" max="7936" customWidth="0" width="12.0" style="50"/>
    <col min="7937" max="7937" customWidth="1" width="6.5" style="50"/>
    <col min="7938" max="7938" customWidth="1" width="73.0" style="50"/>
    <col min="7939" max="7939" customWidth="1" width="22.164062" style="50"/>
    <col min="7940" max="7940" customWidth="1" width="21.0" style="50"/>
    <col min="7941" max="7941" customWidth="1" bestFit="1" width="23.0" style="50"/>
    <col min="7942" max="7942" customWidth="1" bestFit="1" width="20.5" style="50"/>
    <col min="7943" max="7943" customWidth="1" width="25.0" style="50"/>
    <col min="7944" max="7944" customWidth="1" width="4.5" style="50"/>
    <col min="7945" max="8192" customWidth="0" width="12.0" style="50"/>
    <col min="8193" max="8193" customWidth="1" width="6.5" style="50"/>
    <col min="8194" max="8194" customWidth="1" width="73.0" style="50"/>
    <col min="8195" max="8195" customWidth="1" width="22.164062" style="50"/>
    <col min="8196" max="8196" customWidth="1" width="21.0" style="50"/>
    <col min="8197" max="8197" customWidth="1" bestFit="1" width="23.0" style="50"/>
    <col min="8198" max="8198" customWidth="1" bestFit="1" width="20.5" style="50"/>
    <col min="8199" max="8199" customWidth="1" width="25.0" style="50"/>
    <col min="8200" max="8200" customWidth="1" width="4.5" style="50"/>
    <col min="8201" max="8448" customWidth="0" width="12.0" style="50"/>
    <col min="8449" max="8449" customWidth="1" width="6.5" style="50"/>
    <col min="8450" max="8450" customWidth="1" width="73.0" style="50"/>
    <col min="8451" max="8451" customWidth="1" width="22.164062" style="50"/>
    <col min="8452" max="8452" customWidth="1" width="21.0" style="50"/>
    <col min="8453" max="8453" customWidth="1" bestFit="1" width="23.0" style="50"/>
    <col min="8454" max="8454" customWidth="1" bestFit="1" width="20.5" style="50"/>
    <col min="8455" max="8455" customWidth="1" width="25.0" style="50"/>
    <col min="8456" max="8456" customWidth="1" width="4.5" style="50"/>
    <col min="8457" max="8704" customWidth="0" width="12.0" style="50"/>
    <col min="8705" max="8705" customWidth="1" width="6.5" style="50"/>
    <col min="8706" max="8706" customWidth="1" width="73.0" style="50"/>
    <col min="8707" max="8707" customWidth="1" width="22.164062" style="50"/>
    <col min="8708" max="8708" customWidth="1" width="21.0" style="50"/>
    <col min="8709" max="8709" customWidth="1" bestFit="1" width="23.0" style="50"/>
    <col min="8710" max="8710" customWidth="1" bestFit="1" width="20.5" style="50"/>
    <col min="8711" max="8711" customWidth="1" width="25.0" style="50"/>
    <col min="8712" max="8712" customWidth="1" width="4.5" style="50"/>
    <col min="8713" max="8960" customWidth="0" width="12.0" style="50"/>
    <col min="8961" max="8961" customWidth="1" width="6.5" style="50"/>
    <col min="8962" max="8962" customWidth="1" width="73.0" style="50"/>
    <col min="8963" max="8963" customWidth="1" width="22.164062" style="50"/>
    <col min="8964" max="8964" customWidth="1" width="21.0" style="50"/>
    <col min="8965" max="8965" customWidth="1" bestFit="1" width="23.0" style="50"/>
    <col min="8966" max="8966" customWidth="1" bestFit="1" width="20.5" style="50"/>
    <col min="8967" max="8967" customWidth="1" width="25.0" style="50"/>
    <col min="8968" max="8968" customWidth="1" width="4.5" style="50"/>
    <col min="8969" max="9216" customWidth="0" width="12.0" style="50"/>
    <col min="9217" max="9217" customWidth="1" width="6.5" style="50"/>
    <col min="9218" max="9218" customWidth="1" width="73.0" style="50"/>
    <col min="9219" max="9219" customWidth="1" width="22.164062" style="50"/>
    <col min="9220" max="9220" customWidth="1" width="21.0" style="50"/>
    <col min="9221" max="9221" customWidth="1" bestFit="1" width="23.0" style="50"/>
    <col min="9222" max="9222" customWidth="1" bestFit="1" width="20.5" style="50"/>
    <col min="9223" max="9223" customWidth="1" width="25.0" style="50"/>
    <col min="9224" max="9224" customWidth="1" width="4.5" style="50"/>
    <col min="9225" max="9472" customWidth="0" width="12.0" style="50"/>
    <col min="9473" max="9473" customWidth="1" width="6.5" style="50"/>
    <col min="9474" max="9474" customWidth="1" width="73.0" style="50"/>
    <col min="9475" max="9475" customWidth="1" width="22.164062" style="50"/>
    <col min="9476" max="9476" customWidth="1" width="21.0" style="50"/>
    <col min="9477" max="9477" customWidth="1" bestFit="1" width="23.0" style="50"/>
    <col min="9478" max="9478" customWidth="1" bestFit="1" width="20.5" style="50"/>
    <col min="9479" max="9479" customWidth="1" width="25.0" style="50"/>
    <col min="9480" max="9480" customWidth="1" width="4.5" style="50"/>
    <col min="9481" max="9728" customWidth="0" width="12.0" style="50"/>
    <col min="9729" max="9729" customWidth="1" width="6.5" style="50"/>
    <col min="9730" max="9730" customWidth="1" width="73.0" style="50"/>
    <col min="9731" max="9731" customWidth="1" width="22.164062" style="50"/>
    <col min="9732" max="9732" customWidth="1" width="21.0" style="50"/>
    <col min="9733" max="9733" customWidth="1" bestFit="1" width="23.0" style="50"/>
    <col min="9734" max="9734" customWidth="1" bestFit="1" width="20.5" style="50"/>
    <col min="9735" max="9735" customWidth="1" width="25.0" style="50"/>
    <col min="9736" max="9736" customWidth="1" width="4.5" style="50"/>
    <col min="9737" max="9984" customWidth="0" width="12.0" style="50"/>
    <col min="9985" max="9985" customWidth="1" width="6.5" style="50"/>
    <col min="9986" max="9986" customWidth="1" width="73.0" style="50"/>
    <col min="9987" max="9987" customWidth="1" width="22.164062" style="50"/>
    <col min="9988" max="9988" customWidth="1" width="21.0" style="50"/>
    <col min="9989" max="9989" customWidth="1" bestFit="1" width="23.0" style="50"/>
    <col min="9990" max="9990" customWidth="1" bestFit="1" width="20.5" style="50"/>
    <col min="9991" max="9991" customWidth="1" width="25.0" style="50"/>
    <col min="9992" max="9992" customWidth="1" width="4.5" style="50"/>
    <col min="9993" max="10240" customWidth="0" width="12.0" style="50"/>
    <col min="10241" max="10241" customWidth="1" width="6.5" style="50"/>
    <col min="10242" max="10242" customWidth="1" width="73.0" style="50"/>
    <col min="10243" max="10243" customWidth="1" width="22.164062" style="50"/>
    <col min="10244" max="10244" customWidth="1" width="21.0" style="50"/>
    <col min="10245" max="10245" customWidth="1" bestFit="1" width="23.0" style="50"/>
    <col min="10246" max="10246" customWidth="1" bestFit="1" width="20.5" style="50"/>
    <col min="10247" max="10247" customWidth="1" width="25.0" style="50"/>
    <col min="10248" max="10248" customWidth="1" width="4.5" style="50"/>
    <col min="10249" max="10496" customWidth="0" width="12.0" style="50"/>
    <col min="10497" max="10497" customWidth="1" width="6.5" style="50"/>
    <col min="10498" max="10498" customWidth="1" width="73.0" style="50"/>
    <col min="10499" max="10499" customWidth="1" width="22.164062" style="50"/>
    <col min="10500" max="10500" customWidth="1" width="21.0" style="50"/>
    <col min="10501" max="10501" customWidth="1" bestFit="1" width="23.0" style="50"/>
    <col min="10502" max="10502" customWidth="1" bestFit="1" width="20.5" style="50"/>
    <col min="10503" max="10503" customWidth="1" width="25.0" style="50"/>
    <col min="10504" max="10504" customWidth="1" width="4.5" style="50"/>
    <col min="10505" max="10752" customWidth="0" width="12.0" style="50"/>
    <col min="10753" max="10753" customWidth="1" width="6.5" style="50"/>
    <col min="10754" max="10754" customWidth="1" width="73.0" style="50"/>
    <col min="10755" max="10755" customWidth="1" width="22.164062" style="50"/>
    <col min="10756" max="10756" customWidth="1" width="21.0" style="50"/>
    <col min="10757" max="10757" customWidth="1" bestFit="1" width="23.0" style="50"/>
    <col min="10758" max="10758" customWidth="1" bestFit="1" width="20.5" style="50"/>
    <col min="10759" max="10759" customWidth="1" width="25.0" style="50"/>
    <col min="10760" max="10760" customWidth="1" width="4.5" style="50"/>
    <col min="10761" max="11008" customWidth="0" width="12.0" style="50"/>
    <col min="11009" max="11009" customWidth="1" width="6.5" style="50"/>
    <col min="11010" max="11010" customWidth="1" width="73.0" style="50"/>
    <col min="11011" max="11011" customWidth="1" width="22.164062" style="50"/>
    <col min="11012" max="11012" customWidth="1" width="21.0" style="50"/>
    <col min="11013" max="11013" customWidth="1" bestFit="1" width="23.0" style="50"/>
    <col min="11014" max="11014" customWidth="1" bestFit="1" width="20.5" style="50"/>
    <col min="11015" max="11015" customWidth="1" width="25.0" style="50"/>
    <col min="11016" max="11016" customWidth="1" width="4.5" style="50"/>
    <col min="11017" max="11264" customWidth="0" width="12.0" style="50"/>
    <col min="11265" max="11265" customWidth="1" width="6.5" style="50"/>
    <col min="11266" max="11266" customWidth="1" width="73.0" style="50"/>
    <col min="11267" max="11267" customWidth="1" width="22.164062" style="50"/>
    <col min="11268" max="11268" customWidth="1" width="21.0" style="50"/>
    <col min="11269" max="11269" customWidth="1" bestFit="1" width="23.0" style="50"/>
    <col min="11270" max="11270" customWidth="1" bestFit="1" width="20.5" style="50"/>
    <col min="11271" max="11271" customWidth="1" width="25.0" style="50"/>
    <col min="11272" max="11272" customWidth="1" width="4.5" style="50"/>
    <col min="11273" max="11520" customWidth="0" width="12.0" style="50"/>
    <col min="11521" max="11521" customWidth="1" width="6.5" style="50"/>
    <col min="11522" max="11522" customWidth="1" width="73.0" style="50"/>
    <col min="11523" max="11523" customWidth="1" width="22.164062" style="50"/>
    <col min="11524" max="11524" customWidth="1" width="21.0" style="50"/>
    <col min="11525" max="11525" customWidth="1" bestFit="1" width="23.0" style="50"/>
    <col min="11526" max="11526" customWidth="1" bestFit="1" width="20.5" style="50"/>
    <col min="11527" max="11527" customWidth="1" width="25.0" style="50"/>
    <col min="11528" max="11528" customWidth="1" width="4.5" style="50"/>
    <col min="11529" max="11776" customWidth="0" width="12.0" style="50"/>
    <col min="11777" max="11777" customWidth="1" width="6.5" style="50"/>
    <col min="11778" max="11778" customWidth="1" width="73.0" style="50"/>
    <col min="11779" max="11779" customWidth="1" width="22.164062" style="50"/>
    <col min="11780" max="11780" customWidth="1" width="21.0" style="50"/>
    <col min="11781" max="11781" customWidth="1" bestFit="1" width="23.0" style="50"/>
    <col min="11782" max="11782" customWidth="1" bestFit="1" width="20.5" style="50"/>
    <col min="11783" max="11783" customWidth="1" width="25.0" style="50"/>
    <col min="11784" max="11784" customWidth="1" width="4.5" style="50"/>
    <col min="11785" max="12032" customWidth="0" width="12.0" style="50"/>
    <col min="12033" max="12033" customWidth="1" width="6.5" style="50"/>
    <col min="12034" max="12034" customWidth="1" width="73.0" style="50"/>
    <col min="12035" max="12035" customWidth="1" width="22.164062" style="50"/>
    <col min="12036" max="12036" customWidth="1" width="21.0" style="50"/>
    <col min="12037" max="12037" customWidth="1" bestFit="1" width="23.0" style="50"/>
    <col min="12038" max="12038" customWidth="1" bestFit="1" width="20.5" style="50"/>
    <col min="12039" max="12039" customWidth="1" width="25.0" style="50"/>
    <col min="12040" max="12040" customWidth="1" width="4.5" style="50"/>
    <col min="12041" max="12288" customWidth="0" width="12.0" style="50"/>
    <col min="12289" max="12289" customWidth="1" width="6.5" style="50"/>
    <col min="12290" max="12290" customWidth="1" width="73.0" style="50"/>
    <col min="12291" max="12291" customWidth="1" width="22.164062" style="50"/>
    <col min="12292" max="12292" customWidth="1" width="21.0" style="50"/>
    <col min="12293" max="12293" customWidth="1" bestFit="1" width="23.0" style="50"/>
    <col min="12294" max="12294" customWidth="1" bestFit="1" width="20.5" style="50"/>
    <col min="12295" max="12295" customWidth="1" width="25.0" style="50"/>
    <col min="12296" max="12296" customWidth="1" width="4.5" style="50"/>
    <col min="12297" max="12544" customWidth="0" width="12.0" style="50"/>
    <col min="12545" max="12545" customWidth="1" width="6.5" style="50"/>
    <col min="12546" max="12546" customWidth="1" width="73.0" style="50"/>
    <col min="12547" max="12547" customWidth="1" width="22.164062" style="50"/>
    <col min="12548" max="12548" customWidth="1" width="21.0" style="50"/>
    <col min="12549" max="12549" customWidth="1" bestFit="1" width="23.0" style="50"/>
    <col min="12550" max="12550" customWidth="1" bestFit="1" width="20.5" style="50"/>
    <col min="12551" max="12551" customWidth="1" width="25.0" style="50"/>
    <col min="12552" max="12552" customWidth="1" width="4.5" style="50"/>
    <col min="12553" max="12800" customWidth="0" width="12.0" style="50"/>
    <col min="12801" max="12801" customWidth="1" width="6.5" style="50"/>
    <col min="12802" max="12802" customWidth="1" width="73.0" style="50"/>
    <col min="12803" max="12803" customWidth="1" width="22.164062" style="50"/>
    <col min="12804" max="12804" customWidth="1" width="21.0" style="50"/>
    <col min="12805" max="12805" customWidth="1" bestFit="1" width="23.0" style="50"/>
    <col min="12806" max="12806" customWidth="1" bestFit="1" width="20.5" style="50"/>
    <col min="12807" max="12807" customWidth="1" width="25.0" style="50"/>
    <col min="12808" max="12808" customWidth="1" width="4.5" style="50"/>
    <col min="12809" max="13056" customWidth="0" width="12.0" style="50"/>
    <col min="13057" max="13057" customWidth="1" width="6.5" style="50"/>
    <col min="13058" max="13058" customWidth="1" width="73.0" style="50"/>
    <col min="13059" max="13059" customWidth="1" width="22.164062" style="50"/>
    <col min="13060" max="13060" customWidth="1" width="21.0" style="50"/>
    <col min="13061" max="13061" customWidth="1" bestFit="1" width="23.0" style="50"/>
    <col min="13062" max="13062" customWidth="1" bestFit="1" width="20.5" style="50"/>
    <col min="13063" max="13063" customWidth="1" width="25.0" style="50"/>
    <col min="13064" max="13064" customWidth="1" width="4.5" style="50"/>
    <col min="13065" max="13312" customWidth="0" width="12.0" style="50"/>
    <col min="13313" max="13313" customWidth="1" width="6.5" style="50"/>
    <col min="13314" max="13314" customWidth="1" width="73.0" style="50"/>
    <col min="13315" max="13315" customWidth="1" width="22.164062" style="50"/>
    <col min="13316" max="13316" customWidth="1" width="21.0" style="50"/>
    <col min="13317" max="13317" customWidth="1" bestFit="1" width="23.0" style="50"/>
    <col min="13318" max="13318" customWidth="1" bestFit="1" width="20.5" style="50"/>
    <col min="13319" max="13319" customWidth="1" width="25.0" style="50"/>
    <col min="13320" max="13320" customWidth="1" width="4.5" style="50"/>
    <col min="13321" max="13568" customWidth="0" width="12.0" style="50"/>
    <col min="13569" max="13569" customWidth="1" width="6.5" style="50"/>
    <col min="13570" max="13570" customWidth="1" width="73.0" style="50"/>
    <col min="13571" max="13571" customWidth="1" width="22.164062" style="50"/>
    <col min="13572" max="13572" customWidth="1" width="21.0" style="50"/>
    <col min="13573" max="13573" customWidth="1" bestFit="1" width="23.0" style="50"/>
    <col min="13574" max="13574" customWidth="1" bestFit="1" width="20.5" style="50"/>
    <col min="13575" max="13575" customWidth="1" width="25.0" style="50"/>
    <col min="13576" max="13576" customWidth="1" width="4.5" style="50"/>
    <col min="13577" max="13824" customWidth="0" width="12.0" style="50"/>
    <col min="13825" max="13825" customWidth="1" width="6.5" style="50"/>
    <col min="13826" max="13826" customWidth="1" width="73.0" style="50"/>
    <col min="13827" max="13827" customWidth="1" width="22.164062" style="50"/>
    <col min="13828" max="13828" customWidth="1" width="21.0" style="50"/>
    <col min="13829" max="13829" customWidth="1" bestFit="1" width="23.0" style="50"/>
    <col min="13830" max="13830" customWidth="1" bestFit="1" width="20.5" style="50"/>
    <col min="13831" max="13831" customWidth="1" width="25.0" style="50"/>
    <col min="13832" max="13832" customWidth="1" width="4.5" style="50"/>
    <col min="13833" max="14080" customWidth="0" width="12.0" style="50"/>
    <col min="14081" max="14081" customWidth="1" width="6.5" style="50"/>
    <col min="14082" max="14082" customWidth="1" width="73.0" style="50"/>
    <col min="14083" max="14083" customWidth="1" width="22.164062" style="50"/>
    <col min="14084" max="14084" customWidth="1" width="21.0" style="50"/>
    <col min="14085" max="14085" customWidth="1" bestFit="1" width="23.0" style="50"/>
    <col min="14086" max="14086" customWidth="1" bestFit="1" width="20.5" style="50"/>
    <col min="14087" max="14087" customWidth="1" width="25.0" style="50"/>
    <col min="14088" max="14088" customWidth="1" width="4.5" style="50"/>
    <col min="14089" max="14336" customWidth="0" width="12.0" style="50"/>
    <col min="14337" max="14337" customWidth="1" width="6.5" style="50"/>
    <col min="14338" max="14338" customWidth="1" width="73.0" style="50"/>
    <col min="14339" max="14339" customWidth="1" width="22.164062" style="50"/>
    <col min="14340" max="14340" customWidth="1" width="21.0" style="50"/>
    <col min="14341" max="14341" customWidth="1" bestFit="1" width="23.0" style="50"/>
    <col min="14342" max="14342" customWidth="1" bestFit="1" width="20.5" style="50"/>
    <col min="14343" max="14343" customWidth="1" width="25.0" style="50"/>
    <col min="14344" max="14344" customWidth="1" width="4.5" style="50"/>
    <col min="14345" max="14592" customWidth="0" width="12.0" style="50"/>
    <col min="14593" max="14593" customWidth="1" width="6.5" style="50"/>
    <col min="14594" max="14594" customWidth="1" width="73.0" style="50"/>
    <col min="14595" max="14595" customWidth="1" width="22.164062" style="50"/>
    <col min="14596" max="14596" customWidth="1" width="21.0" style="50"/>
    <col min="14597" max="14597" customWidth="1" bestFit="1" width="23.0" style="50"/>
    <col min="14598" max="14598" customWidth="1" bestFit="1" width="20.5" style="50"/>
    <col min="14599" max="14599" customWidth="1" width="25.0" style="50"/>
    <col min="14600" max="14600" customWidth="1" width="4.5" style="50"/>
    <col min="14601" max="14848" customWidth="0" width="12.0" style="50"/>
    <col min="14849" max="14849" customWidth="1" width="6.5" style="50"/>
    <col min="14850" max="14850" customWidth="1" width="73.0" style="50"/>
    <col min="14851" max="14851" customWidth="1" width="22.164062" style="50"/>
    <col min="14852" max="14852" customWidth="1" width="21.0" style="50"/>
    <col min="14853" max="14853" customWidth="1" bestFit="1" width="23.0" style="50"/>
    <col min="14854" max="14854" customWidth="1" bestFit="1" width="20.5" style="50"/>
    <col min="14855" max="14855" customWidth="1" width="25.0" style="50"/>
    <col min="14856" max="14856" customWidth="1" width="4.5" style="50"/>
    <col min="14857" max="15104" customWidth="0" width="12.0" style="50"/>
    <col min="15105" max="15105" customWidth="1" width="6.5" style="50"/>
    <col min="15106" max="15106" customWidth="1" width="73.0" style="50"/>
    <col min="15107" max="15107" customWidth="1" width="22.164062" style="50"/>
    <col min="15108" max="15108" customWidth="1" width="21.0" style="50"/>
    <col min="15109" max="15109" customWidth="1" bestFit="1" width="23.0" style="50"/>
    <col min="15110" max="15110" customWidth="1" bestFit="1" width="20.5" style="50"/>
    <col min="15111" max="15111" customWidth="1" width="25.0" style="50"/>
    <col min="15112" max="15112" customWidth="1" width="4.5" style="50"/>
    <col min="15113" max="15360" customWidth="0" width="12.0" style="50"/>
    <col min="15361" max="15361" customWidth="1" width="6.5" style="50"/>
    <col min="15362" max="15362" customWidth="1" width="73.0" style="50"/>
    <col min="15363" max="15363" customWidth="1" width="22.164062" style="50"/>
    <col min="15364" max="15364" customWidth="1" width="21.0" style="50"/>
    <col min="15365" max="15365" customWidth="1" bestFit="1" width="23.0" style="50"/>
    <col min="15366" max="15366" customWidth="1" bestFit="1" width="20.5" style="50"/>
    <col min="15367" max="15367" customWidth="1" width="25.0" style="50"/>
    <col min="15368" max="15368" customWidth="1" width="4.5" style="50"/>
    <col min="15369" max="15616" customWidth="0" width="12.0" style="50"/>
    <col min="15617" max="15617" customWidth="1" width="6.5" style="50"/>
    <col min="15618" max="15618" customWidth="1" width="73.0" style="50"/>
    <col min="15619" max="15619" customWidth="1" width="22.164062" style="50"/>
    <col min="15620" max="15620" customWidth="1" width="21.0" style="50"/>
    <col min="15621" max="15621" customWidth="1" bestFit="1" width="23.0" style="50"/>
    <col min="15622" max="15622" customWidth="1" bestFit="1" width="20.5" style="50"/>
    <col min="15623" max="15623" customWidth="1" width="25.0" style="50"/>
    <col min="15624" max="15624" customWidth="1" width="4.5" style="50"/>
    <col min="15625" max="15872" customWidth="0" width="12.0" style="50"/>
    <col min="15873" max="15873" customWidth="1" width="6.5" style="50"/>
    <col min="15874" max="15874" customWidth="1" width="73.0" style="50"/>
    <col min="15875" max="15875" customWidth="1" width="22.164062" style="50"/>
    <col min="15876" max="15876" customWidth="1" width="21.0" style="50"/>
    <col min="15877" max="15877" customWidth="1" bestFit="1" width="23.0" style="50"/>
    <col min="15878" max="15878" customWidth="1" bestFit="1" width="20.5" style="50"/>
    <col min="15879" max="15879" customWidth="1" width="25.0" style="50"/>
    <col min="15880" max="15880" customWidth="1" width="4.5" style="50"/>
    <col min="15881" max="16128" customWidth="0" width="12.0" style="50"/>
    <col min="16129" max="16129" customWidth="1" width="6.5" style="50"/>
    <col min="16130" max="16130" customWidth="1" width="73.0" style="50"/>
    <col min="16131" max="16131" customWidth="1" width="22.164062" style="50"/>
    <col min="16132" max="16132" customWidth="1" width="21.0" style="50"/>
    <col min="16133" max="16133" customWidth="1" bestFit="1" width="23.0" style="50"/>
    <col min="16134" max="16134" customWidth="1" bestFit="1" width="20.5" style="50"/>
    <col min="16135" max="16135" customWidth="1" width="25.0" style="50"/>
    <col min="16136" max="16136" customWidth="1" width="4.5" style="50"/>
    <col min="16137" max="16384" customWidth="0" width="12.0" style="50"/>
  </cols>
  <sheetData>
    <row r="1" spans="8:8" ht="56.25" customHeight="1">
      <c r="A1" s="52" t="s">
        <v>839</v>
      </c>
      <c r="B1" s="52"/>
      <c r="C1" s="52"/>
      <c r="D1" s="52"/>
      <c r="E1" s="52"/>
      <c r="F1" s="52"/>
      <c r="G1" s="52"/>
    </row>
    <row r="2" spans="8:8" ht="27.75">
      <c r="A2" s="15" t="s">
        <v>142</v>
      </c>
      <c r="B2" s="15"/>
      <c r="C2" s="15"/>
      <c r="D2" s="15"/>
      <c r="E2" s="15"/>
      <c r="F2" s="15"/>
      <c r="G2" s="15"/>
    </row>
    <row r="4" spans="8:8" ht="36.0">
      <c r="A4" s="53" t="s">
        <v>150</v>
      </c>
      <c r="B4" s="53"/>
      <c r="C4" s="54"/>
      <c r="D4" s="55" t="s">
        <v>151</v>
      </c>
      <c r="E4" s="55" t="s">
        <v>152</v>
      </c>
      <c r="F4" s="56" t="s">
        <v>153</v>
      </c>
      <c r="G4" s="56" t="s">
        <v>154</v>
      </c>
    </row>
    <row r="5" spans="8:8" ht="36.0">
      <c r="A5" s="53"/>
      <c r="B5" s="53"/>
      <c r="C5" s="57">
        <v>1.0</v>
      </c>
      <c r="D5" s="58" t="s">
        <v>405</v>
      </c>
      <c r="E5" s="59">
        <f>+'3.Production- Mokoko Abana'!E25+'4.Production- Mokoko West'!E26</f>
        <v>1284631.74</v>
      </c>
      <c r="F5" s="57" t="s">
        <v>407</v>
      </c>
      <c r="G5" s="60">
        <f>+E5*'27. Valorisation Prod &amp; Exp.'!I33</f>
        <v>9.009978813780001E7</v>
      </c>
    </row>
    <row r="6" spans="8:8" ht="18.0">
      <c r="A6" s="53"/>
      <c r="B6" s="53"/>
      <c r="C6" s="57">
        <v>2.0</v>
      </c>
      <c r="D6" s="61"/>
      <c r="E6" s="62"/>
      <c r="F6" s="57"/>
      <c r="G6" s="63"/>
    </row>
    <row r="7" spans="8:8" ht="18.0">
      <c r="A7" s="53"/>
      <c r="B7" s="53"/>
      <c r="C7" s="57">
        <v>3.0</v>
      </c>
      <c r="D7" s="61"/>
      <c r="E7" s="62"/>
      <c r="F7" s="57"/>
      <c r="G7" s="63"/>
      <c r="H7" s="64" t="s">
        <v>145</v>
      </c>
    </row>
    <row r="8" spans="8:8" ht="36.0">
      <c r="A8" s="53" t="s">
        <v>155</v>
      </c>
      <c r="B8" s="53"/>
      <c r="C8" s="65"/>
      <c r="D8" s="66" t="s">
        <v>151</v>
      </c>
      <c r="E8" s="66" t="s">
        <v>156</v>
      </c>
      <c r="F8" s="67" t="s">
        <v>114</v>
      </c>
      <c r="G8" s="67" t="s">
        <v>157</v>
      </c>
    </row>
    <row r="9" spans="8:8" ht="36.0">
      <c r="A9" s="53"/>
      <c r="B9" s="53"/>
      <c r="C9" s="57">
        <v>1.0</v>
      </c>
      <c r="D9" s="58" t="s">
        <v>426</v>
      </c>
      <c r="E9" s="68">
        <f>+'6.Exportations &amp; vente '!C21</f>
        <v>3240003.77</v>
      </c>
      <c r="F9" s="63" t="s">
        <v>407</v>
      </c>
      <c r="G9" s="60">
        <f>+E9*'27. Valorisation Prod &amp; Exp.'!G15</f>
        <v>1.9545322742525E8</v>
      </c>
    </row>
    <row r="10" spans="8:8" ht="18.0">
      <c r="A10" s="53"/>
      <c r="B10" s="53"/>
      <c r="C10" s="57">
        <v>2.0</v>
      </c>
      <c r="D10" s="61"/>
      <c r="E10" s="61"/>
      <c r="F10" s="63"/>
      <c r="G10" s="63"/>
    </row>
    <row r="11" spans="8:8" ht="18.0">
      <c r="A11" s="53"/>
      <c r="B11" s="53"/>
      <c r="C11" s="57">
        <v>3.0</v>
      </c>
      <c r="D11" s="61"/>
      <c r="E11" s="61"/>
      <c r="F11" s="63"/>
      <c r="G11" s="63"/>
      <c r="H11" s="64" t="s">
        <v>145</v>
      </c>
    </row>
    <row r="13" spans="8:8" ht="18.0">
      <c r="A13" s="69" t="s">
        <v>14</v>
      </c>
      <c r="B13" s="69" t="s">
        <v>3</v>
      </c>
      <c r="C13" s="69" t="s">
        <v>135</v>
      </c>
      <c r="D13" s="69" t="s">
        <v>30</v>
      </c>
      <c r="E13" s="69"/>
      <c r="F13" s="69"/>
      <c r="G13" s="69" t="s">
        <v>8</v>
      </c>
    </row>
    <row r="14" spans="8:8" ht="18.0">
      <c r="A14" s="69"/>
      <c r="B14" s="69"/>
      <c r="C14" s="69"/>
      <c r="D14" s="55" t="s">
        <v>130</v>
      </c>
      <c r="E14" s="55" t="s">
        <v>31</v>
      </c>
      <c r="F14" s="55" t="s">
        <v>19</v>
      </c>
      <c r="G14" s="69"/>
    </row>
    <row r="15" spans="8:8" ht="18.0">
      <c r="A15" s="70"/>
      <c r="B15" s="71" t="s">
        <v>32</v>
      </c>
      <c r="C15" s="70"/>
      <c r="D15" s="72"/>
      <c r="E15" s="72"/>
      <c r="F15" s="72"/>
      <c r="G15" s="73"/>
    </row>
    <row r="16" spans="8:8" ht="18.0">
      <c r="A16" s="74">
        <v>1.0</v>
      </c>
      <c r="B16" s="74" t="s">
        <v>771</v>
      </c>
      <c r="C16" s="74" t="s">
        <v>33</v>
      </c>
      <c r="D16" s="75">
        <f>+'5.Part d''Huile SNH-Etat'!E26</f>
        <v>3546140.4</v>
      </c>
      <c r="E16" s="76"/>
      <c r="F16" s="76"/>
      <c r="G16" s="77"/>
    </row>
    <row r="17" spans="8:8" ht="18.0">
      <c r="A17" s="74">
        <v>2.0</v>
      </c>
      <c r="B17" s="74" t="s">
        <v>82</v>
      </c>
      <c r="C17" s="74" t="s">
        <v>33</v>
      </c>
      <c r="D17" s="78"/>
      <c r="E17" s="76"/>
      <c r="F17" s="76"/>
      <c r="G17" s="77"/>
    </row>
    <row r="18" spans="8:8" ht="18.0">
      <c r="A18" s="74">
        <v>3.0</v>
      </c>
      <c r="B18" s="74" t="s">
        <v>83</v>
      </c>
      <c r="C18" s="74" t="s">
        <v>33</v>
      </c>
      <c r="D18" s="78"/>
      <c r="E18" s="76"/>
      <c r="F18" s="76"/>
      <c r="G18" s="77"/>
    </row>
    <row r="19" spans="8:8" ht="18.0">
      <c r="A19" s="74">
        <v>4.0</v>
      </c>
      <c r="B19" s="74" t="s">
        <v>772</v>
      </c>
      <c r="C19" s="74" t="s">
        <v>34</v>
      </c>
      <c r="D19" s="78"/>
      <c r="E19" s="76"/>
      <c r="F19" s="76"/>
      <c r="G19" s="77"/>
    </row>
    <row r="20" spans="8:8" ht="18.0">
      <c r="A20" s="74">
        <v>5.0</v>
      </c>
      <c r="B20" s="74" t="s">
        <v>773</v>
      </c>
      <c r="C20" s="74" t="s">
        <v>34</v>
      </c>
      <c r="D20" s="78"/>
      <c r="E20" s="76"/>
      <c r="F20" s="76"/>
      <c r="G20" s="77"/>
    </row>
    <row r="21" spans="8:8" ht="18.0">
      <c r="A21" s="74">
        <v>6.0</v>
      </c>
      <c r="B21" s="74" t="s">
        <v>774</v>
      </c>
      <c r="C21" s="74" t="s">
        <v>34</v>
      </c>
      <c r="D21" s="78"/>
      <c r="E21" s="76"/>
      <c r="F21" s="76"/>
      <c r="G21" s="77"/>
    </row>
    <row r="22" spans="8:8" ht="18.0">
      <c r="A22" s="79"/>
      <c r="B22" s="79" t="s">
        <v>35</v>
      </c>
      <c r="C22" s="79"/>
      <c r="D22" s="80">
        <f>SUM(D16:D21)</f>
        <v>3546140.4</v>
      </c>
      <c r="E22" s="80"/>
      <c r="F22" s="80"/>
      <c r="G22" s="81"/>
    </row>
    <row r="23" spans="8:8" ht="18.0">
      <c r="A23" s="74"/>
      <c r="B23" s="82" t="s">
        <v>775</v>
      </c>
      <c r="C23" s="83"/>
      <c r="D23" s="75"/>
      <c r="E23" s="77"/>
      <c r="F23" s="77"/>
      <c r="G23" s="77"/>
    </row>
    <row r="24" spans="8:8" ht="18.0">
      <c r="A24" s="74">
        <v>7.0</v>
      </c>
      <c r="B24" s="74" t="s">
        <v>776</v>
      </c>
      <c r="C24" s="74" t="s">
        <v>33</v>
      </c>
      <c r="D24" s="76"/>
      <c r="E24" s="77"/>
      <c r="F24" s="77"/>
      <c r="G24" s="77"/>
    </row>
    <row r="25" spans="8:8" ht="18.0">
      <c r="A25" s="74">
        <f>A24+1</f>
        <v>8.0</v>
      </c>
      <c r="B25" s="74" t="s">
        <v>777</v>
      </c>
      <c r="C25" s="74" t="s">
        <v>33</v>
      </c>
      <c r="D25" s="76"/>
      <c r="E25" s="77"/>
      <c r="F25" s="77"/>
      <c r="G25" s="77"/>
    </row>
    <row r="26" spans="8:8" ht="18.0">
      <c r="A26" s="74">
        <f t="shared" si="0" ref="A26:A29">A25+1</f>
        <v>9.0</v>
      </c>
      <c r="B26" s="74" t="s">
        <v>778</v>
      </c>
      <c r="C26" s="74" t="s">
        <v>33</v>
      </c>
      <c r="D26" s="76"/>
      <c r="E26" s="77"/>
      <c r="F26" s="77"/>
      <c r="G26" s="77"/>
    </row>
    <row r="27" spans="8:8" ht="18.0">
      <c r="A27" s="74">
        <f t="shared" si="0"/>
        <v>10.0</v>
      </c>
      <c r="B27" s="74" t="s">
        <v>772</v>
      </c>
      <c r="C27" s="74" t="s">
        <v>101</v>
      </c>
      <c r="D27" s="76"/>
      <c r="E27" s="77"/>
      <c r="F27" s="77"/>
      <c r="G27" s="77"/>
    </row>
    <row r="28" spans="8:8" ht="18.0">
      <c r="A28" s="74">
        <f t="shared" si="0"/>
        <v>11.0</v>
      </c>
      <c r="B28" s="74" t="s">
        <v>773</v>
      </c>
      <c r="C28" s="74" t="s">
        <v>101</v>
      </c>
      <c r="D28" s="76"/>
      <c r="E28" s="77"/>
      <c r="F28" s="77"/>
      <c r="G28" s="77"/>
    </row>
    <row r="29" spans="8:8" ht="18.0">
      <c r="A29" s="74">
        <f t="shared" si="0"/>
        <v>12.0</v>
      </c>
      <c r="B29" s="74" t="s">
        <v>779</v>
      </c>
      <c r="C29" s="74" t="s">
        <v>101</v>
      </c>
      <c r="D29" s="76"/>
      <c r="E29" s="77"/>
      <c r="F29" s="77"/>
      <c r="G29" s="77"/>
    </row>
    <row r="30" spans="8:8" ht="18.0">
      <c r="A30" s="79"/>
      <c r="B30" s="79" t="s">
        <v>780</v>
      </c>
      <c r="C30" s="79"/>
      <c r="D30" s="80"/>
      <c r="E30" s="80">
        <f>SUM(E24:E29)</f>
        <v>0.0</v>
      </c>
      <c r="F30" s="80">
        <f>SUM(F24:F29)</f>
        <v>0.0</v>
      </c>
      <c r="G30" s="81"/>
    </row>
    <row r="31" spans="8:8" ht="18.0">
      <c r="A31" s="70"/>
      <c r="B31" s="70" t="s">
        <v>36</v>
      </c>
      <c r="C31" s="70"/>
      <c r="D31" s="72"/>
      <c r="E31" s="72"/>
      <c r="F31" s="72"/>
      <c r="G31" s="73"/>
    </row>
    <row r="32" spans="8:8" ht="18.0">
      <c r="A32" s="74">
        <v>13.0</v>
      </c>
      <c r="B32" s="74" t="s">
        <v>781</v>
      </c>
      <c r="C32" s="83" t="s">
        <v>133</v>
      </c>
      <c r="D32" s="75"/>
      <c r="E32" s="77"/>
      <c r="F32" s="77"/>
      <c r="G32" s="77"/>
    </row>
    <row r="33" spans="8:8" ht="18.0">
      <c r="A33" s="74">
        <v>14.0</v>
      </c>
      <c r="B33" s="74" t="s">
        <v>782</v>
      </c>
      <c r="C33" s="83" t="s">
        <v>133</v>
      </c>
      <c r="D33" s="75"/>
      <c r="E33" s="77"/>
      <c r="F33" s="77"/>
      <c r="G33" s="77"/>
    </row>
    <row r="34" spans="8:8" ht="18.0">
      <c r="A34" s="74">
        <v>15.0</v>
      </c>
      <c r="B34" s="74" t="s">
        <v>89</v>
      </c>
      <c r="C34" s="83" t="s">
        <v>133</v>
      </c>
      <c r="D34" s="75"/>
      <c r="E34" s="77"/>
      <c r="F34" s="77"/>
      <c r="G34" s="77"/>
    </row>
    <row r="35" spans="8:8" ht="18.0">
      <c r="A35" s="79"/>
      <c r="B35" s="79" t="s">
        <v>37</v>
      </c>
      <c r="C35" s="79"/>
      <c r="D35" s="80"/>
      <c r="E35" s="80">
        <f>SUM(E32:E34)</f>
        <v>0.0</v>
      </c>
      <c r="F35" s="80">
        <f>SUM(F32:F34)</f>
        <v>0.0</v>
      </c>
      <c r="G35" s="81"/>
    </row>
    <row r="36" spans="8:8" ht="18.0">
      <c r="A36" s="70"/>
      <c r="B36" s="70" t="s">
        <v>783</v>
      </c>
      <c r="C36" s="70"/>
      <c r="D36" s="72"/>
      <c r="E36" s="72"/>
      <c r="F36" s="72"/>
      <c r="G36" s="73"/>
    </row>
    <row r="37" spans="8:8" ht="18.0">
      <c r="A37" s="84">
        <v>16.0</v>
      </c>
      <c r="B37" s="74" t="s">
        <v>39</v>
      </c>
      <c r="C37" s="74" t="s">
        <v>40</v>
      </c>
      <c r="D37" s="76"/>
      <c r="E37" s="75"/>
      <c r="F37" s="75"/>
      <c r="G37" s="77"/>
    </row>
    <row r="38" spans="8:8" ht="18.0">
      <c r="A38" s="84">
        <v>17.0</v>
      </c>
      <c r="B38" s="74" t="s">
        <v>41</v>
      </c>
      <c r="C38" s="74" t="s">
        <v>40</v>
      </c>
      <c r="D38" s="76"/>
      <c r="E38" s="75"/>
      <c r="F38" s="75"/>
      <c r="G38" s="77"/>
    </row>
    <row r="39" spans="8:8" ht="18.0">
      <c r="A39" s="84">
        <v>18.0</v>
      </c>
      <c r="B39" s="74" t="s">
        <v>42</v>
      </c>
      <c r="C39" s="74" t="s">
        <v>40</v>
      </c>
      <c r="D39" s="76"/>
      <c r="E39" s="85"/>
      <c r="F39" s="85"/>
      <c r="G39" s="77"/>
    </row>
    <row r="40" spans="8:8" ht="18.0">
      <c r="A40" s="79"/>
      <c r="B40" s="79" t="s">
        <v>43</v>
      </c>
      <c r="C40" s="79"/>
      <c r="D40" s="80"/>
      <c r="E40" s="80">
        <f>+E37+E38+E39</f>
        <v>0.0</v>
      </c>
      <c r="F40" s="80">
        <f>+F37+F38+F39</f>
        <v>0.0</v>
      </c>
      <c r="G40" s="81"/>
    </row>
    <row r="41" spans="8:8" ht="18.0">
      <c r="A41" s="84"/>
      <c r="B41" s="82" t="s">
        <v>784</v>
      </c>
      <c r="C41" s="74"/>
      <c r="D41" s="76"/>
      <c r="E41" s="75"/>
      <c r="F41" s="75"/>
      <c r="G41" s="77"/>
    </row>
    <row r="42" spans="8:8" ht="18.0">
      <c r="A42" s="84">
        <f>A39+1</f>
        <v>19.0</v>
      </c>
      <c r="B42" s="74" t="s">
        <v>44</v>
      </c>
      <c r="C42" s="74" t="s">
        <v>33</v>
      </c>
      <c r="D42" s="76"/>
      <c r="E42" s="75"/>
      <c r="F42" s="86">
        <f>+'7.Red Min Prop'!D12</f>
        <v>0.0</v>
      </c>
      <c r="G42" s="77"/>
    </row>
    <row r="43" spans="8:8" ht="18.0">
      <c r="A43" s="84">
        <f>A42+1</f>
        <v>20.0</v>
      </c>
      <c r="B43" s="74" t="s">
        <v>45</v>
      </c>
      <c r="C43" s="74" t="s">
        <v>33</v>
      </c>
      <c r="D43" s="76"/>
      <c r="E43" s="75"/>
      <c r="F43" s="75"/>
      <c r="G43" s="77"/>
    </row>
    <row r="44" spans="8:8" ht="18.0">
      <c r="A44" s="84">
        <f t="shared" si="1" ref="A44:A52">A43+1</f>
        <v>21.0</v>
      </c>
      <c r="B44" s="74" t="s">
        <v>134</v>
      </c>
      <c r="C44" s="74" t="s">
        <v>33</v>
      </c>
      <c r="D44" s="76"/>
      <c r="E44" s="75"/>
      <c r="F44" s="86">
        <f>+'8. Red Min Neg'!D14</f>
        <v>-6.0352958379999995E7</v>
      </c>
      <c r="G44" s="77"/>
    </row>
    <row r="45" spans="8:8" ht="18.0">
      <c r="A45" s="84">
        <f t="shared" si="1"/>
        <v>22.0</v>
      </c>
      <c r="B45" s="74" t="s">
        <v>16</v>
      </c>
      <c r="C45" s="74" t="s">
        <v>33</v>
      </c>
      <c r="D45" s="76"/>
      <c r="E45" s="75"/>
      <c r="F45" s="75"/>
      <c r="G45" s="77"/>
    </row>
    <row r="46" spans="8:8" ht="18.0">
      <c r="A46" s="84">
        <f t="shared" si="1"/>
        <v>23.0</v>
      </c>
      <c r="B46" s="74" t="s">
        <v>46</v>
      </c>
      <c r="C46" s="74" t="s">
        <v>33</v>
      </c>
      <c r="D46" s="76"/>
      <c r="E46" s="75"/>
      <c r="F46" s="75"/>
      <c r="G46" s="77"/>
    </row>
    <row r="47" spans="8:8" ht="18.0">
      <c r="A47" s="84">
        <f t="shared" si="1"/>
        <v>24.0</v>
      </c>
      <c r="B47" s="74" t="s">
        <v>47</v>
      </c>
      <c r="C47" s="74" t="s">
        <v>33</v>
      </c>
      <c r="D47" s="76"/>
      <c r="E47" s="75"/>
      <c r="F47" s="75"/>
      <c r="G47" s="77"/>
    </row>
    <row r="48" spans="8:8" s="87" ht="18.0" customFormat="1">
      <c r="A48" s="84">
        <f t="shared" si="1"/>
        <v>25.0</v>
      </c>
      <c r="B48" s="74" t="s">
        <v>48</v>
      </c>
      <c r="C48" s="74" t="s">
        <v>33</v>
      </c>
      <c r="D48" s="76"/>
      <c r="E48" s="75"/>
      <c r="F48" s="75"/>
      <c r="G48" s="77"/>
      <c r="H48" s="50"/>
      <c r="I48" s="50"/>
      <c r="J48" s="50"/>
      <c r="K48" s="50"/>
      <c r="L48" s="50"/>
      <c r="M48" s="50"/>
    </row>
    <row r="49" spans="8:8" ht="18.0">
      <c r="A49" s="84">
        <f t="shared" si="1"/>
        <v>26.0</v>
      </c>
      <c r="B49" s="74" t="s">
        <v>49</v>
      </c>
      <c r="C49" s="74" t="s">
        <v>33</v>
      </c>
      <c r="D49" s="76"/>
      <c r="E49" s="75"/>
      <c r="F49" s="75"/>
      <c r="G49" s="77"/>
    </row>
    <row r="50" spans="8:8" ht="18.0">
      <c r="A50" s="84">
        <f t="shared" si="1"/>
        <v>27.0</v>
      </c>
      <c r="B50" s="74" t="s">
        <v>50</v>
      </c>
      <c r="C50" s="74" t="s">
        <v>34</v>
      </c>
      <c r="D50" s="76"/>
      <c r="E50" s="86">
        <f>+'16. Dividendes'!C11</f>
        <v>1.366204152E10</v>
      </c>
      <c r="F50" s="86"/>
      <c r="G50" s="77"/>
    </row>
    <row r="51" spans="8:8" ht="18.0">
      <c r="A51" s="74">
        <f t="shared" si="1"/>
        <v>28.0</v>
      </c>
      <c r="B51" s="74" t="s">
        <v>132</v>
      </c>
      <c r="C51" s="74" t="s">
        <v>33</v>
      </c>
      <c r="D51" s="76"/>
      <c r="E51" s="75"/>
      <c r="F51" s="75"/>
      <c r="G51" s="77"/>
    </row>
    <row r="52" spans="8:8" ht="18.0">
      <c r="A52" s="84">
        <f t="shared" si="1"/>
        <v>29.0</v>
      </c>
      <c r="B52" s="74" t="s">
        <v>785</v>
      </c>
      <c r="C52" s="74" t="s">
        <v>80</v>
      </c>
      <c r="D52" s="76"/>
      <c r="E52" s="75"/>
      <c r="F52" s="75"/>
      <c r="G52" s="77"/>
    </row>
    <row r="53" spans="8:8" ht="18.0">
      <c r="A53" s="79"/>
      <c r="B53" s="79" t="s">
        <v>51</v>
      </c>
      <c r="C53" s="79"/>
      <c r="D53" s="80"/>
      <c r="E53" s="80">
        <f>SUM(E42:E52)</f>
        <v>1.366204152E10</v>
      </c>
      <c r="F53" s="88">
        <f>SUM(F42:F52)</f>
        <v>-6.0352958379999995E7</v>
      </c>
      <c r="G53" s="81"/>
    </row>
    <row r="54" spans="8:8" ht="18.0">
      <c r="A54" s="74"/>
      <c r="B54" s="82" t="s">
        <v>786</v>
      </c>
      <c r="C54" s="74"/>
      <c r="D54" s="76"/>
      <c r="E54" s="75"/>
      <c r="F54" s="75"/>
      <c r="G54" s="77"/>
    </row>
    <row r="55" spans="8:8" ht="36.0">
      <c r="A55" s="74">
        <v>30.0</v>
      </c>
      <c r="B55" s="74" t="s">
        <v>137</v>
      </c>
      <c r="C55" s="74" t="s">
        <v>110</v>
      </c>
      <c r="D55" s="76"/>
      <c r="E55" s="75">
        <f>+'10.IS'!C14</f>
        <v>1.4720480238E10</v>
      </c>
      <c r="F55" s="75"/>
      <c r="G55" s="77"/>
    </row>
    <row r="56" spans="8:8" ht="18.0">
      <c r="A56" s="74">
        <f>A55+1</f>
        <v>31.0</v>
      </c>
      <c r="B56" s="74" t="s">
        <v>52</v>
      </c>
      <c r="C56" s="74" t="s">
        <v>110</v>
      </c>
      <c r="D56" s="76"/>
      <c r="E56" s="75"/>
      <c r="F56" s="75"/>
      <c r="G56" s="77"/>
    </row>
    <row r="57" spans="8:8" ht="18.0">
      <c r="A57" s="74">
        <f t="shared" si="2" ref="A57:A76">A56+1</f>
        <v>32.0</v>
      </c>
      <c r="B57" s="74" t="s">
        <v>28</v>
      </c>
      <c r="C57" s="74" t="s">
        <v>110</v>
      </c>
      <c r="D57" s="76"/>
      <c r="E57" s="75">
        <f>+'09. Rental Surface'!C13</f>
        <v>2.78E7</v>
      </c>
      <c r="F57" s="75"/>
      <c r="G57" s="77"/>
    </row>
    <row r="58" spans="8:8" ht="18.0">
      <c r="A58" s="74">
        <f t="shared" si="2"/>
        <v>33.0</v>
      </c>
      <c r="B58" s="74" t="s">
        <v>124</v>
      </c>
      <c r="C58" s="74" t="s">
        <v>110</v>
      </c>
      <c r="D58" s="76"/>
      <c r="E58" s="75"/>
      <c r="F58" s="75"/>
      <c r="G58" s="77"/>
    </row>
    <row r="59" spans="8:8" ht="18.0">
      <c r="A59" s="74">
        <f t="shared" si="2"/>
        <v>34.0</v>
      </c>
      <c r="B59" s="74" t="s">
        <v>53</v>
      </c>
      <c r="C59" s="74" t="s">
        <v>110</v>
      </c>
      <c r="D59" s="76"/>
      <c r="E59" s="75"/>
      <c r="F59" s="75"/>
      <c r="G59" s="77"/>
    </row>
    <row r="60" spans="8:8" ht="18.0">
      <c r="A60" s="74">
        <f t="shared" si="2"/>
        <v>35.0</v>
      </c>
      <c r="B60" s="74" t="s">
        <v>54</v>
      </c>
      <c r="C60" s="74" t="s">
        <v>110</v>
      </c>
      <c r="D60" s="76"/>
      <c r="E60" s="75">
        <f>+'13. WHT Contributions'!C21</f>
        <v>1.0235632E9</v>
      </c>
      <c r="F60" s="75"/>
      <c r="G60" s="77"/>
    </row>
    <row r="61" spans="8:8" ht="18.0">
      <c r="A61" s="74">
        <f t="shared" si="2"/>
        <v>36.0</v>
      </c>
      <c r="B61" s="74" t="s">
        <v>787</v>
      </c>
      <c r="C61" s="74" t="s">
        <v>110</v>
      </c>
      <c r="D61" s="76"/>
      <c r="E61" s="75"/>
      <c r="F61" s="75"/>
      <c r="G61" s="77"/>
    </row>
    <row r="62" spans="8:8" ht="18.0">
      <c r="A62" s="74">
        <f t="shared" si="2"/>
        <v>37.0</v>
      </c>
      <c r="B62" s="74" t="s">
        <v>55</v>
      </c>
      <c r="C62" s="74" t="s">
        <v>110</v>
      </c>
      <c r="D62" s="76"/>
      <c r="E62" s="75">
        <f>+'14. Tax Penalties'!C12</f>
        <v>2.647420002E9</v>
      </c>
      <c r="F62" s="75"/>
      <c r="G62" s="77"/>
    </row>
    <row r="63" spans="8:8" ht="18.0">
      <c r="A63" s="74">
        <f t="shared" si="2"/>
        <v>38.0</v>
      </c>
      <c r="B63" s="74" t="s">
        <v>56</v>
      </c>
      <c r="C63" s="74" t="s">
        <v>57</v>
      </c>
      <c r="D63" s="76"/>
      <c r="E63" s="75">
        <f>+'25. Payments Customs'!K260</f>
        <v>1.080143881E9</v>
      </c>
      <c r="F63" s="75"/>
      <c r="G63" s="77"/>
    </row>
    <row r="64" spans="8:8" ht="18.0">
      <c r="A64" s="74">
        <f t="shared" si="2"/>
        <v>39.0</v>
      </c>
      <c r="B64" s="74" t="s">
        <v>162</v>
      </c>
      <c r="C64" s="74" t="s">
        <v>57</v>
      </c>
      <c r="D64" s="76"/>
      <c r="E64" s="75"/>
      <c r="F64" s="75"/>
      <c r="G64" s="77"/>
    </row>
    <row r="65" spans="8:8" ht="18.0">
      <c r="A65" s="74">
        <f t="shared" si="2"/>
        <v>40.0</v>
      </c>
      <c r="B65" s="74" t="s">
        <v>788</v>
      </c>
      <c r="C65" s="74" t="s">
        <v>57</v>
      </c>
      <c r="D65" s="76"/>
      <c r="E65" s="75">
        <f>+'26. Redres&amp;penal. Custom '!C7</f>
        <v>0.0</v>
      </c>
      <c r="F65" s="75"/>
      <c r="G65" s="77"/>
    </row>
    <row r="66" spans="8:8" ht="18.0">
      <c r="A66" s="74">
        <f t="shared" si="2"/>
        <v>41.0</v>
      </c>
      <c r="B66" s="74" t="s">
        <v>59</v>
      </c>
      <c r="C66" s="74" t="s">
        <v>57</v>
      </c>
      <c r="D66" s="76"/>
      <c r="E66" s="75"/>
      <c r="F66" s="75"/>
      <c r="G66" s="77"/>
    </row>
    <row r="67" spans="8:8" ht="18.75" customHeight="1">
      <c r="A67" s="74">
        <f t="shared" si="2"/>
        <v>42.0</v>
      </c>
      <c r="B67" s="74" t="s">
        <v>61</v>
      </c>
      <c r="C67" s="74" t="s">
        <v>40</v>
      </c>
      <c r="D67" s="76"/>
      <c r="E67" s="75"/>
      <c r="F67" s="75"/>
      <c r="G67" s="77"/>
    </row>
    <row r="68" spans="8:8" ht="18.0">
      <c r="A68" s="74">
        <f t="shared" si="2"/>
        <v>43.0</v>
      </c>
      <c r="B68" s="74" t="s">
        <v>62</v>
      </c>
      <c r="C68" s="74" t="s">
        <v>110</v>
      </c>
      <c r="D68" s="76"/>
      <c r="E68" s="75">
        <f>+'12. NEF Contributions'!C22</f>
        <v>9.8506704E7</v>
      </c>
      <c r="F68" s="75"/>
      <c r="G68" s="77"/>
    </row>
    <row r="69" spans="8:8" ht="18.0">
      <c r="A69" s="74">
        <f t="shared" si="2"/>
        <v>44.0</v>
      </c>
      <c r="B69" s="74" t="s">
        <v>63</v>
      </c>
      <c r="C69" s="74" t="s">
        <v>110</v>
      </c>
      <c r="D69" s="76"/>
      <c r="E69" s="75">
        <f>+'11. CFC Contributions'!C24</f>
        <v>1.47760043E8</v>
      </c>
      <c r="F69" s="75"/>
      <c r="G69" s="77"/>
    </row>
    <row r="70" spans="8:8" ht="18.0">
      <c r="A70" s="74">
        <f t="shared" si="2"/>
        <v>45.0</v>
      </c>
      <c r="B70" s="74" t="s">
        <v>64</v>
      </c>
      <c r="C70" s="74" t="s">
        <v>110</v>
      </c>
      <c r="D70" s="76"/>
      <c r="E70" s="75"/>
      <c r="F70" s="75"/>
      <c r="G70" s="77"/>
    </row>
    <row r="71" spans="8:8" ht="18.0">
      <c r="A71" s="74">
        <f t="shared" si="2"/>
        <v>46.0</v>
      </c>
      <c r="B71" s="74" t="s">
        <v>65</v>
      </c>
      <c r="C71" s="74" t="s">
        <v>110</v>
      </c>
      <c r="D71" s="76"/>
      <c r="E71" s="75">
        <f>+'29.IRCM'!C12</f>
        <v>9932443.0</v>
      </c>
      <c r="F71" s="75"/>
      <c r="G71" s="77"/>
    </row>
    <row r="72" spans="8:8" ht="18.0">
      <c r="A72" s="74">
        <f t="shared" si="2"/>
        <v>47.0</v>
      </c>
      <c r="B72" s="74" t="s">
        <v>66</v>
      </c>
      <c r="C72" s="74" t="s">
        <v>67</v>
      </c>
      <c r="D72" s="76"/>
      <c r="E72" s="75"/>
      <c r="F72" s="75"/>
      <c r="G72" s="77"/>
    </row>
    <row r="73" spans="8:8" ht="18.0">
      <c r="A73" s="74">
        <f t="shared" si="2"/>
        <v>48.0</v>
      </c>
      <c r="B73" s="74" t="s">
        <v>127</v>
      </c>
      <c r="C73" s="74" t="s">
        <v>128</v>
      </c>
      <c r="D73" s="76"/>
      <c r="E73" s="75">
        <f>+'15. Paiements CNPS'!C24</f>
        <v>6.67626369E8</v>
      </c>
      <c r="F73" s="75"/>
      <c r="G73" s="77"/>
    </row>
    <row r="74" spans="8:8" ht="18.0">
      <c r="A74" s="74">
        <f t="shared" si="2"/>
        <v>49.0</v>
      </c>
      <c r="B74" s="74" t="s">
        <v>120</v>
      </c>
      <c r="C74" s="74" t="s">
        <v>121</v>
      </c>
      <c r="D74" s="76"/>
      <c r="E74" s="75"/>
      <c r="F74" s="75"/>
      <c r="G74" s="77"/>
    </row>
    <row r="75" spans="8:8" ht="18.0">
      <c r="A75" s="74">
        <f t="shared" si="2"/>
        <v>50.0</v>
      </c>
      <c r="B75" s="74" t="s">
        <v>789</v>
      </c>
      <c r="C75" s="74" t="s">
        <v>790</v>
      </c>
      <c r="D75" s="76"/>
      <c r="E75" s="75"/>
      <c r="F75" s="75"/>
      <c r="G75" s="77"/>
    </row>
    <row r="76" spans="8:8" ht="18.0">
      <c r="A76" s="74">
        <f t="shared" si="2"/>
        <v>51.0</v>
      </c>
      <c r="B76" s="74" t="s">
        <v>785</v>
      </c>
      <c r="C76" s="74" t="s">
        <v>68</v>
      </c>
      <c r="D76" s="76"/>
      <c r="E76" s="75"/>
      <c r="F76" s="75"/>
      <c r="G76" s="77"/>
    </row>
    <row r="77" spans="8:8" ht="18.0">
      <c r="A77" s="89"/>
      <c r="B77" s="90" t="s">
        <v>791</v>
      </c>
      <c r="C77" s="90"/>
      <c r="D77" s="91"/>
      <c r="E77" s="91">
        <f>SUM(E55:E76)</f>
        <v>2.042323288E10</v>
      </c>
      <c r="F77" s="91">
        <f>SUM(F55:F76)</f>
        <v>0.0</v>
      </c>
      <c r="G77" s="92"/>
    </row>
    <row r="78" spans="8:8" ht="18.0">
      <c r="A78" s="93" t="s">
        <v>792</v>
      </c>
      <c r="B78" s="94"/>
      <c r="C78" s="94"/>
      <c r="D78" s="94"/>
      <c r="E78" s="94"/>
      <c r="F78" s="94"/>
      <c r="G78" s="94"/>
    </row>
    <row r="79" spans="8:8" ht="18.0">
      <c r="A79" s="95"/>
      <c r="B79" s="70" t="s">
        <v>158</v>
      </c>
      <c r="C79" s="70"/>
      <c r="D79" s="72"/>
      <c r="E79" s="72"/>
      <c r="F79" s="72"/>
      <c r="G79" s="73"/>
    </row>
    <row r="80" spans="8:8" ht="18.0">
      <c r="A80" s="84">
        <v>52.0</v>
      </c>
      <c r="B80" s="74" t="s">
        <v>159</v>
      </c>
      <c r="C80" s="74" t="s">
        <v>15</v>
      </c>
      <c r="D80" s="76"/>
      <c r="E80" s="75">
        <f>+'22.Paiements sociaux Volontaire'!G8</f>
        <v>4.11340274E8</v>
      </c>
      <c r="F80" s="75"/>
      <c r="G80" s="77"/>
    </row>
    <row r="81" spans="8:8" ht="36.0">
      <c r="A81" s="84">
        <f t="shared" si="3" ref="A81:A82">A80+1</f>
        <v>53.0</v>
      </c>
      <c r="B81" s="74" t="s">
        <v>793</v>
      </c>
      <c r="C81" s="74" t="s">
        <v>15</v>
      </c>
      <c r="D81" s="76"/>
      <c r="E81" s="75"/>
      <c r="F81" s="75"/>
      <c r="G81" s="77"/>
    </row>
    <row r="82" spans="8:8" ht="18.0">
      <c r="A82" s="84">
        <f t="shared" si="3"/>
        <v>54.0</v>
      </c>
      <c r="B82" s="74" t="s">
        <v>794</v>
      </c>
      <c r="C82" s="74" t="s">
        <v>15</v>
      </c>
      <c r="D82" s="76"/>
      <c r="E82" s="75"/>
      <c r="F82" s="75"/>
      <c r="G82" s="77"/>
      <c r="K82" s="96"/>
    </row>
    <row r="83" spans="8:8" ht="18.0">
      <c r="A83" s="97">
        <v>55.0</v>
      </c>
      <c r="B83" s="82" t="s">
        <v>146</v>
      </c>
      <c r="C83" s="74" t="s">
        <v>15</v>
      </c>
      <c r="D83" s="76"/>
      <c r="E83" s="75"/>
      <c r="F83" s="75"/>
      <c r="G83" s="77"/>
    </row>
    <row r="84" spans="8:8" ht="18.0">
      <c r="A84" s="89"/>
      <c r="B84" s="90" t="s">
        <v>795</v>
      </c>
      <c r="C84" s="90"/>
      <c r="D84" s="91"/>
      <c r="E84" s="91">
        <f>SUM(E80:E83)</f>
        <v>4.11340274E8</v>
      </c>
      <c r="F84" s="91">
        <f>SUM(F80:F83)</f>
        <v>0.0</v>
      </c>
      <c r="G84" s="92"/>
    </row>
    <row r="85" spans="8:8" ht="18.0">
      <c r="A85" s="93" t="s">
        <v>796</v>
      </c>
      <c r="B85" s="94"/>
      <c r="C85" s="94"/>
      <c r="D85" s="94"/>
      <c r="E85" s="94"/>
      <c r="F85" s="94"/>
      <c r="G85" s="94"/>
    </row>
    <row r="86" spans="8:8" ht="18.0">
      <c r="A86" s="71"/>
      <c r="B86" s="71" t="s">
        <v>797</v>
      </c>
      <c r="C86" s="71"/>
      <c r="D86" s="72"/>
      <c r="E86" s="72"/>
      <c r="F86" s="72"/>
      <c r="G86" s="73"/>
    </row>
    <row r="87" spans="8:8" ht="18.0">
      <c r="A87" s="98">
        <v>56.0</v>
      </c>
      <c r="B87" s="74" t="s">
        <v>798</v>
      </c>
      <c r="C87" s="74" t="s">
        <v>15</v>
      </c>
      <c r="D87" s="76"/>
      <c r="E87" s="75"/>
      <c r="F87" s="86">
        <f>+'28. Provisions for abandonment'!D12</f>
        <v>1.5224E8</v>
      </c>
      <c r="G87" s="77"/>
    </row>
    <row r="88" spans="8:8" ht="36.0">
      <c r="A88" s="83">
        <v>57.0</v>
      </c>
      <c r="B88" s="74" t="s">
        <v>799</v>
      </c>
      <c r="C88" s="74" t="s">
        <v>15</v>
      </c>
      <c r="D88" s="76"/>
      <c r="E88" s="75"/>
      <c r="F88" s="75"/>
      <c r="G88" s="77"/>
      <c r="K88" s="96"/>
    </row>
    <row r="89" spans="8:8" ht="18.0">
      <c r="A89" s="98">
        <v>58.0</v>
      </c>
      <c r="B89" s="74" t="s">
        <v>800</v>
      </c>
      <c r="C89" s="74" t="s">
        <v>15</v>
      </c>
      <c r="D89" s="76"/>
      <c r="E89" s="75"/>
      <c r="F89" s="75"/>
      <c r="G89" s="77"/>
      <c r="K89" s="96"/>
    </row>
    <row r="90" spans="8:8" ht="18.0">
      <c r="A90" s="98">
        <v>59.0</v>
      </c>
      <c r="B90" s="74" t="s">
        <v>801</v>
      </c>
      <c r="C90" s="74" t="s">
        <v>15</v>
      </c>
      <c r="D90" s="76"/>
      <c r="E90" s="75"/>
      <c r="F90" s="75"/>
      <c r="G90" s="77"/>
    </row>
    <row r="91" spans="8:8" ht="18.0">
      <c r="A91" s="89"/>
      <c r="B91" s="90" t="s">
        <v>802</v>
      </c>
      <c r="C91" s="90"/>
      <c r="D91" s="91"/>
      <c r="E91" s="91">
        <f>SUM(E87:E90)</f>
        <v>0.0</v>
      </c>
      <c r="F91" s="99">
        <f>SUM(F87:F90)</f>
        <v>1.5224E8</v>
      </c>
      <c r="G91" s="92"/>
    </row>
    <row r="92" spans="8:8" ht="18.0">
      <c r="A92" s="93" t="s">
        <v>803</v>
      </c>
      <c r="B92" s="94"/>
      <c r="C92" s="94"/>
      <c r="D92" s="94"/>
      <c r="E92" s="94"/>
      <c r="F92" s="94"/>
      <c r="G92" s="94"/>
    </row>
    <row r="93" spans="8:8" ht="36.0">
      <c r="A93" s="100">
        <v>60.0</v>
      </c>
      <c r="B93" s="100" t="s">
        <v>804</v>
      </c>
      <c r="C93" s="101" t="s">
        <v>519</v>
      </c>
      <c r="D93" s="84"/>
      <c r="E93" s="84"/>
      <c r="F93" s="84"/>
      <c r="G93" s="84"/>
    </row>
    <row r="94" spans="8:8" ht="36.0">
      <c r="A94" s="100">
        <v>61.0</v>
      </c>
      <c r="B94" s="100" t="s">
        <v>805</v>
      </c>
      <c r="C94" s="101" t="s">
        <v>520</v>
      </c>
      <c r="D94" s="84"/>
      <c r="E94" s="84"/>
      <c r="F94" s="84"/>
      <c r="G94" s="84"/>
    </row>
    <row r="95" spans="8:8" ht="72.0">
      <c r="A95" s="100">
        <v>62.0</v>
      </c>
      <c r="B95" s="100" t="s">
        <v>806</v>
      </c>
      <c r="C95" s="100" t="s">
        <v>807</v>
      </c>
      <c r="D95" s="84"/>
      <c r="E95" s="84"/>
      <c r="F95" s="84"/>
      <c r="G95" s="84"/>
    </row>
    <row r="96" spans="8:8" ht="18.0">
      <c r="A96" s="100">
        <v>63.0</v>
      </c>
      <c r="B96" s="101" t="s">
        <v>808</v>
      </c>
      <c r="C96" s="101" t="s">
        <v>809</v>
      </c>
      <c r="D96" s="84"/>
      <c r="E96" s="84"/>
      <c r="F96" s="84"/>
      <c r="G96" s="84"/>
    </row>
    <row r="97" spans="8:8" ht="18.0">
      <c r="A97" s="89"/>
      <c r="B97" s="90" t="s">
        <v>810</v>
      </c>
      <c r="C97" s="90"/>
      <c r="D97" s="91"/>
      <c r="E97" s="91">
        <f>SUM(E93:E96)</f>
        <v>0.0</v>
      </c>
      <c r="F97" s="91">
        <f>SUM(F93:F96)</f>
        <v>0.0</v>
      </c>
      <c r="G97" s="92"/>
    </row>
    <row r="98" spans="8:8">
      <c r="A98" s="102" t="s">
        <v>9</v>
      </c>
      <c r="B98" s="103" t="s">
        <v>11</v>
      </c>
      <c r="C98" s="102"/>
    </row>
    <row r="100" spans="8:8" s="104" ht="15.0" customFormat="1" customHeight="1">
      <c r="A100" s="40" t="s">
        <v>10</v>
      </c>
      <c r="B100" s="105"/>
      <c r="C100" s="105"/>
      <c r="D100" s="105"/>
      <c r="E100" s="105"/>
      <c r="F100" s="105"/>
      <c r="G100" s="105"/>
    </row>
    <row r="101" spans="8:8" s="104" ht="15.0" customFormat="1">
      <c r="A101" s="105"/>
      <c r="B101" s="105"/>
      <c r="C101" s="105"/>
      <c r="D101" s="105"/>
      <c r="E101" s="105"/>
      <c r="F101" s="105"/>
    </row>
    <row r="102" spans="8:8" s="104" ht="15.0" customFormat="1">
      <c r="A102" s="106" t="s">
        <v>811</v>
      </c>
      <c r="B102" s="106"/>
      <c r="C102" s="106"/>
      <c r="D102" s="106"/>
      <c r="E102" s="106"/>
      <c r="F102" s="106"/>
      <c r="G102" s="106"/>
    </row>
    <row r="103" spans="8:8" s="104" ht="15.0" customFormat="1">
      <c r="A103" s="107" t="s">
        <v>0</v>
      </c>
      <c r="B103" s="106" t="s">
        <v>70</v>
      </c>
      <c r="C103" s="106"/>
      <c r="D103" s="106"/>
      <c r="E103" s="106"/>
      <c r="F103" s="106"/>
      <c r="G103" s="106"/>
    </row>
    <row r="104" spans="8:8" s="104" ht="15.0" customFormat="1">
      <c r="A104" s="107" t="s">
        <v>1</v>
      </c>
      <c r="B104" s="106" t="s">
        <v>812</v>
      </c>
      <c r="C104" s="106"/>
      <c r="D104" s="106"/>
      <c r="E104" s="106"/>
      <c r="F104" s="106"/>
      <c r="G104" s="106"/>
    </row>
    <row r="105" spans="8:8" s="104" ht="15.0" customFormat="1">
      <c r="A105" s="107" t="s">
        <v>2</v>
      </c>
      <c r="B105" s="106" t="s">
        <v>840</v>
      </c>
      <c r="C105" s="106"/>
      <c r="D105" s="106"/>
      <c r="E105" s="106"/>
      <c r="F105" s="106"/>
      <c r="G105" s="106"/>
    </row>
    <row r="106" spans="8:8" s="104" ht="15.0" customFormat="1">
      <c r="A106" s="107" t="s">
        <v>7</v>
      </c>
      <c r="B106" s="106" t="s">
        <v>72</v>
      </c>
      <c r="C106" s="106"/>
      <c r="D106" s="106"/>
      <c r="E106" s="106"/>
      <c r="F106" s="106"/>
      <c r="G106" s="106"/>
    </row>
    <row r="107" spans="8:8" s="104" ht="15.0" customFormat="1">
      <c r="A107" s="107" t="s">
        <v>73</v>
      </c>
      <c r="B107" s="106" t="s">
        <v>74</v>
      </c>
      <c r="C107" s="106"/>
      <c r="D107" s="106"/>
      <c r="E107" s="106"/>
      <c r="F107" s="106"/>
      <c r="G107" s="106"/>
    </row>
    <row r="108" spans="8:8" s="104" ht="15.0" customFormat="1">
      <c r="A108" s="107" t="s">
        <v>75</v>
      </c>
      <c r="B108" s="106" t="s">
        <v>76</v>
      </c>
      <c r="C108" s="106"/>
      <c r="D108" s="106"/>
      <c r="E108" s="106"/>
      <c r="F108" s="106"/>
      <c r="G108" s="106"/>
    </row>
    <row r="109" spans="8:8" s="104" ht="15.0" customFormat="1">
      <c r="A109" s="107" t="s">
        <v>77</v>
      </c>
      <c r="B109" s="106" t="s">
        <v>78</v>
      </c>
      <c r="C109" s="106"/>
      <c r="D109" s="106"/>
      <c r="E109" s="106"/>
      <c r="F109" s="106"/>
      <c r="G109" s="106"/>
    </row>
    <row r="110" spans="8:8" s="104" ht="15.0" customFormat="1">
      <c r="A110" s="108"/>
      <c r="B110" s="108"/>
      <c r="C110" s="108"/>
      <c r="D110" s="108"/>
      <c r="E110" s="108"/>
      <c r="F110" s="108"/>
    </row>
    <row r="111" spans="8:8" s="104" ht="15.0" customFormat="1">
      <c r="A111" s="108"/>
      <c r="B111" s="109" t="s">
        <v>18</v>
      </c>
      <c r="C111" s="110" t="s">
        <v>749</v>
      </c>
      <c r="D111" s="110"/>
      <c r="E111" s="110"/>
      <c r="F111" s="108"/>
    </row>
    <row r="112" spans="8:8" s="104" ht="15.0" customFormat="1">
      <c r="A112" s="108"/>
      <c r="B112" s="109" t="s">
        <v>5</v>
      </c>
      <c r="C112" s="110" t="s">
        <v>830</v>
      </c>
      <c r="D112" s="110"/>
      <c r="E112" s="110"/>
      <c r="F112" s="108"/>
    </row>
    <row r="113" spans="8:8" s="104" ht="15.0" customFormat="1">
      <c r="A113" s="108"/>
      <c r="B113" s="109" t="s">
        <v>12</v>
      </c>
      <c r="C113" s="111"/>
      <c r="D113" s="112"/>
      <c r="E113" s="112"/>
      <c r="F113" s="108"/>
    </row>
    <row r="114" spans="8:8" s="104" ht="28.5" customFormat="1" customHeight="1">
      <c r="A114" s="108"/>
      <c r="B114" s="109" t="s">
        <v>813</v>
      </c>
      <c r="C114" s="112"/>
      <c r="D114" s="112"/>
      <c r="E114" s="112"/>
      <c r="F114" s="108"/>
    </row>
    <row r="115" spans="8:8" s="104" ht="15.0" customFormat="1">
      <c r="A115" s="108"/>
      <c r="B115" s="108"/>
      <c r="C115" s="108"/>
      <c r="D115" s="108"/>
      <c r="E115" s="108"/>
      <c r="F115" s="108"/>
      <c r="G115" s="108"/>
    </row>
    <row r="116" spans="8:8" s="104" ht="15.0" customFormat="1">
      <c r="A116" s="113" t="s">
        <v>814</v>
      </c>
      <c r="B116" s="113"/>
      <c r="C116" s="113"/>
      <c r="D116" s="113"/>
      <c r="E116" s="113"/>
      <c r="F116" s="113"/>
      <c r="G116" s="113"/>
    </row>
    <row r="117" spans="8:8" s="104" ht="15.0" customFormat="1">
      <c r="A117" s="114"/>
      <c r="B117" s="114"/>
      <c r="C117" s="108"/>
      <c r="D117" s="108"/>
      <c r="E117" s="108"/>
      <c r="F117" s="108"/>
    </row>
    <row r="118" spans="8:8" s="104" ht="15.0" customFormat="1">
      <c r="A118" s="115" t="s">
        <v>6</v>
      </c>
      <c r="B118" s="115"/>
      <c r="C118" s="115"/>
      <c r="D118" s="115"/>
      <c r="E118" s="115"/>
      <c r="F118" s="115"/>
      <c r="G118" s="115"/>
    </row>
    <row r="119" spans="8:8" s="104" ht="15.0" customFormat="1">
      <c r="A119" s="114"/>
      <c r="B119" s="108"/>
      <c r="C119" s="108"/>
      <c r="D119" s="108"/>
      <c r="E119" s="108"/>
      <c r="F119" s="108"/>
    </row>
    <row r="120" spans="8:8" s="104" ht="67.5" customFormat="1" customHeight="1">
      <c r="A120" s="116" t="s">
        <v>138</v>
      </c>
      <c r="B120" s="116"/>
      <c r="C120" s="116"/>
      <c r="D120" s="116"/>
      <c r="E120" s="116"/>
      <c r="F120" s="116"/>
      <c r="G120" s="116"/>
    </row>
    <row r="121" spans="8:8" s="104" ht="15.0" customFormat="1">
      <c r="A121" s="108"/>
      <c r="B121" s="108"/>
      <c r="C121" s="108"/>
      <c r="D121" s="108"/>
      <c r="E121" s="108"/>
      <c r="F121" s="108"/>
    </row>
    <row r="122" spans="8:8" s="104" ht="15.0" customFormat="1">
      <c r="A122" s="108"/>
      <c r="B122" s="109" t="s">
        <v>139</v>
      </c>
      <c r="C122" s="112" t="s">
        <v>834</v>
      </c>
      <c r="D122" s="112"/>
      <c r="E122" s="112"/>
      <c r="F122" s="108"/>
    </row>
    <row r="123" spans="8:8" s="104" ht="15.0" customFormat="1">
      <c r="A123" s="108"/>
      <c r="B123" s="109" t="s">
        <v>148</v>
      </c>
      <c r="C123" s="112" t="s">
        <v>835</v>
      </c>
      <c r="D123" s="112"/>
      <c r="E123" s="112"/>
      <c r="F123" s="108"/>
    </row>
    <row r="124" spans="8:8" s="104" ht="30.0" customFormat="1">
      <c r="A124" s="108"/>
      <c r="B124" s="109" t="s">
        <v>815</v>
      </c>
      <c r="C124" s="112" t="s">
        <v>836</v>
      </c>
      <c r="D124" s="112"/>
      <c r="E124" s="112"/>
      <c r="F124" s="108"/>
    </row>
    <row r="125" spans="8:8" s="104" ht="15.0" customFormat="1">
      <c r="A125" s="108"/>
      <c r="B125" s="109" t="s">
        <v>140</v>
      </c>
      <c r="C125" s="112" t="s">
        <v>837</v>
      </c>
      <c r="D125" s="112"/>
      <c r="E125" s="112"/>
      <c r="F125" s="108"/>
    </row>
    <row r="126" spans="8:8" s="104" ht="15.0" customFormat="1">
      <c r="A126" s="108"/>
      <c r="B126" s="109" t="s">
        <v>141</v>
      </c>
      <c r="C126" s="112" t="s">
        <v>838</v>
      </c>
      <c r="D126" s="112"/>
      <c r="E126" s="112"/>
      <c r="F126" s="108"/>
    </row>
    <row r="127" spans="8:8" s="104" ht="15.0" customFormat="1">
      <c r="A127" s="108"/>
      <c r="B127" s="109" t="s">
        <v>12</v>
      </c>
      <c r="C127" s="111"/>
      <c r="D127" s="112"/>
      <c r="E127" s="112"/>
      <c r="F127" s="108"/>
    </row>
    <row r="128" spans="8:8" s="104" ht="35.25" customFormat="1" customHeight="1">
      <c r="A128" s="108"/>
      <c r="B128" s="109" t="s">
        <v>816</v>
      </c>
      <c r="C128" s="112"/>
      <c r="D128" s="112"/>
      <c r="E128" s="112"/>
      <c r="F128" s="108"/>
      <c r="G128" s="108"/>
    </row>
    <row r="129" spans="8:8" s="104" ht="15.0" customFormat="1">
      <c r="A129" s="108"/>
      <c r="C129" s="114"/>
      <c r="D129" s="117"/>
      <c r="E129" s="108"/>
      <c r="F129" s="108"/>
    </row>
    <row r="130" spans="8:8" s="104" ht="15.0" customFormat="1">
      <c r="A130" s="108"/>
      <c r="B130" s="108"/>
      <c r="C130" s="114"/>
      <c r="D130" s="117"/>
      <c r="E130" s="108"/>
      <c r="F130" s="108"/>
    </row>
    <row r="131" spans="8:8" s="104" ht="15.0" customFormat="1">
      <c r="A131" s="108"/>
      <c r="B131" s="114"/>
      <c r="C131" s="114"/>
      <c r="D131" s="117"/>
      <c r="E131" s="114"/>
      <c r="F131" s="108"/>
    </row>
    <row r="132" spans="8:8" s="104" ht="15.0" customFormat="1">
      <c r="C132" s="117"/>
      <c r="D132" s="117"/>
      <c r="E132" s="117"/>
    </row>
    <row r="133" spans="8:8" s="104" ht="15.0" customFormat="1">
      <c r="C133" s="117"/>
      <c r="D133" s="117"/>
      <c r="E133" s="117"/>
    </row>
    <row r="134" spans="8:8" s="104" ht="15.0" customFormat="1">
      <c r="B134" s="114"/>
      <c r="C134" s="117"/>
      <c r="D134" s="117"/>
      <c r="E134" s="114"/>
      <c r="F134" s="114"/>
      <c r="G134" s="114"/>
    </row>
    <row r="135" spans="8:8" s="104" ht="15.0" customFormat="1">
      <c r="C135" s="117"/>
      <c r="D135" s="117"/>
      <c r="E135" s="117"/>
    </row>
    <row r="136" spans="8:8" s="104" ht="15.0" customFormat="1">
      <c r="C136" s="117"/>
      <c r="D136" s="117"/>
      <c r="E136" s="117"/>
    </row>
    <row r="137" spans="8:8" s="104" ht="15.0" customFormat="1">
      <c r="C137" s="117"/>
      <c r="D137" s="117"/>
      <c r="E137" s="117"/>
    </row>
    <row r="138" spans="8:8" s="104" ht="15.0" customFormat="1">
      <c r="C138" s="117"/>
      <c r="D138" s="117"/>
      <c r="E138" s="117"/>
    </row>
  </sheetData>
  <mergeCells count="31">
    <mergeCell ref="C128:E128"/>
    <mergeCell ref="B106:G106"/>
    <mergeCell ref="A118:G118"/>
    <mergeCell ref="A1:G1"/>
    <mergeCell ref="B13:B14"/>
    <mergeCell ref="A116:G116"/>
    <mergeCell ref="C127:E127"/>
    <mergeCell ref="C114:E114"/>
    <mergeCell ref="A102:G102"/>
    <mergeCell ref="B103:G103"/>
    <mergeCell ref="C126:E126"/>
    <mergeCell ref="A120:G120"/>
    <mergeCell ref="B104:G104"/>
    <mergeCell ref="B105:G105"/>
    <mergeCell ref="C124:E124"/>
    <mergeCell ref="C125:E125"/>
    <mergeCell ref="B108:G108"/>
    <mergeCell ref="B107:G107"/>
    <mergeCell ref="C123:E123"/>
    <mergeCell ref="C113:E113"/>
    <mergeCell ref="C112:E112"/>
    <mergeCell ref="C122:E122"/>
    <mergeCell ref="B109:G109"/>
    <mergeCell ref="C111:E111"/>
    <mergeCell ref="A13:A14"/>
    <mergeCell ref="A2:G2"/>
    <mergeCell ref="G13:G14"/>
    <mergeCell ref="D13:F13"/>
    <mergeCell ref="C13:C14"/>
    <mergeCell ref="A8:B11"/>
    <mergeCell ref="A4:B7"/>
  </mergeCells>
  <pageMargins left="0.7086614173228347" right="0.7086614173228347" top="0.7480314960629921" bottom="0.7480314960629921" header="0.31496062992125984" footer="0.31496062992125984"/>
  <pageSetup paperSize="9" scale="41"/>
</worksheet>
</file>

<file path=xl/worksheets/sheet30.xml><?xml version="1.0" encoding="utf-8"?>
<worksheet xmlns:r="http://schemas.openxmlformats.org/officeDocument/2006/relationships" xmlns="http://schemas.openxmlformats.org/spreadsheetml/2006/main">
  <sheetPr>
    <tabColor rgb="FFFFFF00"/>
  </sheetPr>
  <dimension ref="A1:L25"/>
  <sheetViews>
    <sheetView workbookViewId="0" topLeftCell="A7" zoomScale="86">
      <selection activeCell="I23" sqref="I23"/>
    </sheetView>
  </sheetViews>
  <sheetFormatPr defaultRowHeight="13.5" defaultColWidth="10"/>
  <cols>
    <col min="1" max="1" customWidth="1" width="48.33203" style="190"/>
    <col min="2" max="2" customWidth="1" width="15.6640625" style="190"/>
    <col min="3" max="3" customWidth="1" bestFit="1" width="17.164062" style="190"/>
    <col min="4" max="4" customWidth="1" bestFit="1" width="19.5" style="190"/>
    <col min="5" max="5" customWidth="1" bestFit="1" width="13.0" style="190"/>
    <col min="6" max="6" customWidth="1" width="20.5" style="190"/>
    <col min="7" max="7" customWidth="1" width="15.6640625" style="190"/>
    <col min="8" max="8" customWidth="1" width="16.664062" style="190"/>
    <col min="9" max="9" customWidth="1" width="22.664062" style="190"/>
    <col min="10" max="10" customWidth="1" width="91.0" style="190"/>
    <col min="11" max="11" customWidth="1" width="18.164062" style="190"/>
    <col min="12" max="16384" customWidth="0" width="10.6640625" style="190"/>
  </cols>
  <sheetData>
    <row r="1" spans="8:8" ht="27.75">
      <c r="A1" s="52" t="s">
        <v>554</v>
      </c>
      <c r="B1" s="52"/>
      <c r="C1" s="52"/>
      <c r="D1" s="52"/>
      <c r="E1" s="52"/>
      <c r="F1" s="52"/>
      <c r="G1" s="52"/>
      <c r="H1" s="52"/>
      <c r="I1" s="52"/>
      <c r="J1" s="52"/>
    </row>
    <row r="2" spans="8:8" ht="27.75">
      <c r="A2" s="15" t="s">
        <v>512</v>
      </c>
      <c r="B2" s="15"/>
      <c r="C2" s="15"/>
      <c r="D2" s="15"/>
      <c r="E2" s="15"/>
      <c r="F2" s="15"/>
      <c r="G2" s="15"/>
      <c r="H2" s="15"/>
      <c r="I2" s="15"/>
      <c r="J2" s="15"/>
    </row>
    <row r="3" spans="8:8">
      <c r="A3" s="247"/>
    </row>
    <row r="4" spans="8:8" ht="14.25">
      <c r="A4" s="247"/>
    </row>
    <row r="5" spans="8:8" s="249" ht="52.5" customFormat="1" customHeight="1">
      <c r="A5" s="209" t="s">
        <v>513</v>
      </c>
      <c r="B5" s="168" t="s">
        <v>555</v>
      </c>
      <c r="C5" s="168" t="s">
        <v>556</v>
      </c>
      <c r="D5" s="168" t="s">
        <v>561</v>
      </c>
      <c r="E5" s="168" t="s">
        <v>143</v>
      </c>
      <c r="F5" s="168" t="s">
        <v>557</v>
      </c>
      <c r="G5" s="168" t="s">
        <v>558</v>
      </c>
      <c r="H5" s="168" t="s">
        <v>559</v>
      </c>
      <c r="I5" s="168" t="s">
        <v>560</v>
      </c>
      <c r="J5" s="210" t="s">
        <v>514</v>
      </c>
    </row>
    <row r="6" spans="8:8" ht="15.0">
      <c r="A6" s="251" t="s">
        <v>747</v>
      </c>
      <c r="B6" s="252"/>
      <c r="C6" s="253"/>
      <c r="D6" s="253"/>
      <c r="E6" s="253"/>
      <c r="F6" s="254"/>
      <c r="G6" s="255"/>
      <c r="H6" s="255"/>
      <c r="I6" s="255"/>
      <c r="J6" s="256"/>
    </row>
    <row r="7" spans="8:8" ht="15.0">
      <c r="A7" s="259">
        <v>2021.0</v>
      </c>
      <c r="B7" s="252"/>
      <c r="C7" s="253"/>
      <c r="D7" s="253"/>
      <c r="E7" s="253"/>
      <c r="F7" s="254"/>
      <c r="G7" s="255"/>
      <c r="H7" s="255"/>
      <c r="I7" s="255"/>
      <c r="J7" s="256"/>
    </row>
    <row r="8" spans="8:8" ht="15.0">
      <c r="A8" s="259"/>
      <c r="B8" s="278"/>
      <c r="C8" s="253"/>
      <c r="D8" s="253"/>
      <c r="E8" s="253"/>
      <c r="F8" s="795"/>
      <c r="G8" s="255"/>
      <c r="H8" s="255"/>
      <c r="I8" s="255"/>
      <c r="J8" s="256"/>
    </row>
    <row r="9" spans="8:8" ht="75.0" customHeight="1">
      <c r="A9" s="259"/>
      <c r="B9" s="278"/>
      <c r="C9" s="253"/>
      <c r="D9" s="796">
        <v>5260000.0</v>
      </c>
      <c r="E9" s="797"/>
      <c r="F9" s="798"/>
      <c r="G9" s="799"/>
      <c r="H9" s="799"/>
      <c r="I9" s="800" t="s">
        <v>748</v>
      </c>
      <c r="J9" s="801" t="s">
        <v>826</v>
      </c>
    </row>
    <row r="10" spans="8:8" ht="58.5" customHeight="1">
      <c r="A10" s="259"/>
      <c r="B10" s="278"/>
      <c r="C10" s="253"/>
      <c r="D10" s="796">
        <v>1.4698E8</v>
      </c>
      <c r="E10" s="797"/>
      <c r="F10" s="798"/>
      <c r="G10" s="799"/>
      <c r="H10" s="799"/>
      <c r="I10" s="800" t="s">
        <v>435</v>
      </c>
      <c r="J10" s="801" t="s">
        <v>829</v>
      </c>
    </row>
    <row r="11" spans="8:8" ht="15.75">
      <c r="A11" s="802"/>
      <c r="B11" s="803"/>
      <c r="C11" s="804"/>
      <c r="D11" s="804"/>
      <c r="E11" s="804"/>
      <c r="F11" s="805"/>
      <c r="G11" s="806"/>
      <c r="H11" s="806"/>
      <c r="I11" s="806"/>
      <c r="J11" s="807"/>
      <c r="K11" s="119"/>
    </row>
    <row r="12" spans="8:8" ht="15.75">
      <c r="A12" s="266" t="s">
        <v>4</v>
      </c>
      <c r="B12" s="267"/>
      <c r="C12" s="268"/>
      <c r="D12" s="268">
        <f>SUM(D6:D11)</f>
        <v>1.5224E8</v>
      </c>
      <c r="E12" s="268"/>
      <c r="F12" s="808"/>
      <c r="G12" s="808"/>
      <c r="H12" s="808"/>
      <c r="I12" s="808"/>
      <c r="J12" s="809"/>
    </row>
    <row r="14" spans="8:8" s="164" ht="13.5" customFormat="1">
      <c r="A14" s="119" t="s">
        <v>522</v>
      </c>
      <c r="B14" s="189"/>
      <c r="C14" s="189"/>
      <c r="D14" s="189"/>
      <c r="E14" s="189"/>
      <c r="F14" s="189"/>
      <c r="G14" s="190"/>
      <c r="H14" s="190"/>
      <c r="I14" s="190"/>
    </row>
    <row r="15" spans="8:8" s="164" ht="13.5" customFormat="1">
      <c r="A15" s="191" t="s">
        <v>523</v>
      </c>
      <c r="B15" s="191"/>
      <c r="C15" s="191"/>
      <c r="D15" s="191"/>
      <c r="E15" s="191"/>
      <c r="F15" s="191"/>
      <c r="G15" s="191"/>
      <c r="H15" s="190"/>
      <c r="I15" s="190"/>
    </row>
    <row r="16" spans="8:8" s="164" ht="15.0" customFormat="1">
      <c r="A16" s="40" t="s">
        <v>504</v>
      </c>
      <c r="B16" s="498"/>
      <c r="C16" s="498"/>
      <c r="D16" s="498"/>
      <c r="E16" s="498"/>
      <c r="F16" s="498"/>
      <c r="G16" s="699"/>
      <c r="H16" s="190"/>
      <c r="I16" s="190"/>
    </row>
    <row r="17" spans="8:8" s="164" ht="13.5" customFormat="1">
      <c r="A17" s="498"/>
      <c r="B17" s="498"/>
      <c r="C17" s="498"/>
      <c r="D17" s="498"/>
      <c r="E17" s="498"/>
      <c r="F17" s="498"/>
      <c r="G17" s="498"/>
      <c r="H17" s="190"/>
      <c r="I17" s="190"/>
    </row>
    <row r="18" spans="8:8" s="164" ht="15.0" customFormat="1">
      <c r="A18" s="42" t="s">
        <v>505</v>
      </c>
      <c r="B18" s="42"/>
      <c r="C18" s="42"/>
      <c r="D18" s="42"/>
      <c r="E18" s="42"/>
      <c r="F18" s="42"/>
      <c r="G18" s="42"/>
      <c r="H18" s="190"/>
      <c r="I18" s="190"/>
    </row>
    <row r="19" spans="8:8" s="164" ht="11.25" customFormat="1">
      <c r="A19" s="194"/>
      <c r="B19" s="194"/>
      <c r="C19" s="195"/>
      <c r="D19" s="195"/>
      <c r="E19" s="195"/>
      <c r="F19" s="195"/>
    </row>
    <row r="20" spans="8:8" s="164" ht="11.25" customFormat="1"/>
    <row r="21" spans="8:8" s="164" ht="12.0" customFormat="1"/>
    <row r="22" spans="8:8" s="164" ht="18.0" customFormat="1">
      <c r="A22" s="271" t="s">
        <v>506</v>
      </c>
      <c r="B22" s="272" t="s">
        <v>508</v>
      </c>
    </row>
    <row r="23" spans="8:8" s="164" ht="54.0" customFormat="1">
      <c r="A23" s="273" t="s">
        <v>5</v>
      </c>
      <c r="B23" s="274" t="s">
        <v>509</v>
      </c>
    </row>
    <row r="24" spans="8:8" s="164" ht="18.0" customFormat="1">
      <c r="A24" s="273" t="s">
        <v>12</v>
      </c>
      <c r="B24" s="275">
        <v>45093.0</v>
      </c>
    </row>
    <row r="25" spans="8:8" s="164" ht="21.0" customFormat="1">
      <c r="A25" s="276" t="s">
        <v>507</v>
      </c>
      <c r="B25" s="277"/>
    </row>
  </sheetData>
  <mergeCells count="3">
    <mergeCell ref="A1:J1"/>
    <mergeCell ref="A2:J2"/>
    <mergeCell ref="A15:G15"/>
  </mergeCells>
  <pageMargins left="0.7086614173228347" right="0.7086614173228347" top="0.7480314960629921" bottom="0.7480314960629921" header="0.31496062992125984" footer="0.31496062992125984"/>
  <pageSetup paperSize="9" scale="57" orientation="landscape"/>
</worksheet>
</file>

<file path=xl/worksheets/sheet31.xml><?xml version="1.0" encoding="utf-8"?>
<worksheet xmlns:r="http://schemas.openxmlformats.org/officeDocument/2006/relationships" xmlns="http://schemas.openxmlformats.org/spreadsheetml/2006/main">
  <sheetPr>
    <tabColor rgb="FFFFFF00"/>
  </sheetPr>
  <dimension ref="A1:N25"/>
  <sheetViews>
    <sheetView workbookViewId="0" showGridLines="0">
      <selection activeCell="F23" sqref="F23"/>
    </sheetView>
  </sheetViews>
  <sheetFormatPr defaultRowHeight="13.5" defaultColWidth="10"/>
  <cols>
    <col min="1" max="1" customWidth="1" width="48.33203" style="190"/>
    <col min="2" max="2" customWidth="1" width="15.6640625" style="190"/>
    <col min="3" max="3" customWidth="1" bestFit="1" width="17.164062" style="190"/>
    <col min="4" max="4" customWidth="1" bestFit="1" width="16.332031" style="190"/>
    <col min="5" max="5" customWidth="1" bestFit="1" width="13.0" style="190"/>
    <col min="6" max="6" customWidth="1" width="20.5" style="190"/>
    <col min="7" max="7" customWidth="1" width="15.6640625" style="190"/>
    <col min="8" max="8" customWidth="1" width="16.664062" style="190"/>
    <col min="9" max="9" customWidth="1" width="16.5" style="190"/>
    <col min="10" max="10" customWidth="1" width="17.164062" style="190"/>
    <col min="11" max="16384" customWidth="0" width="10.6640625" style="190"/>
  </cols>
  <sheetData>
    <row r="1" spans="8:8" ht="27.75">
      <c r="A1" s="52" t="s">
        <v>554</v>
      </c>
      <c r="B1" s="52"/>
      <c r="C1" s="52"/>
      <c r="D1" s="52"/>
      <c r="E1" s="52"/>
      <c r="F1" s="52"/>
      <c r="G1" s="52"/>
      <c r="H1" s="52"/>
      <c r="I1" s="52"/>
      <c r="J1" s="52"/>
    </row>
    <row r="2" spans="8:8" ht="27.75">
      <c r="A2" s="15" t="s">
        <v>512</v>
      </c>
      <c r="B2" s="15"/>
      <c r="C2" s="15"/>
      <c r="D2" s="15"/>
      <c r="E2" s="15"/>
      <c r="F2" s="15"/>
      <c r="G2" s="15"/>
      <c r="H2" s="15"/>
      <c r="I2" s="15"/>
      <c r="J2" s="15"/>
    </row>
    <row r="3" spans="8:8">
      <c r="A3" s="247"/>
    </row>
    <row r="4" spans="8:8" ht="14.25">
      <c r="A4" s="247"/>
    </row>
    <row r="5" spans="8:8" s="249" ht="36.0" customFormat="1" customHeight="1">
      <c r="A5" s="209" t="s">
        <v>513</v>
      </c>
      <c r="B5" s="168" t="s">
        <v>555</v>
      </c>
      <c r="C5" s="168" t="s">
        <v>556</v>
      </c>
      <c r="D5" s="168" t="s">
        <v>561</v>
      </c>
      <c r="E5" s="168" t="s">
        <v>143</v>
      </c>
      <c r="F5" s="168" t="s">
        <v>557</v>
      </c>
      <c r="G5" s="168" t="s">
        <v>558</v>
      </c>
      <c r="H5" s="168" t="s">
        <v>559</v>
      </c>
      <c r="I5" s="168" t="s">
        <v>560</v>
      </c>
      <c r="J5" s="210" t="s">
        <v>514</v>
      </c>
    </row>
    <row r="6" spans="8:8" ht="15.0">
      <c r="A6" s="251" t="s">
        <v>517</v>
      </c>
      <c r="B6" s="252"/>
      <c r="C6" s="253"/>
      <c r="D6" s="253"/>
      <c r="E6" s="253"/>
      <c r="F6" s="254"/>
      <c r="G6" s="255"/>
      <c r="H6" s="255"/>
      <c r="I6" s="255"/>
      <c r="J6" s="256"/>
    </row>
    <row r="7" spans="8:8" ht="15.0">
      <c r="A7" s="259"/>
      <c r="B7" s="252"/>
      <c r="C7" s="253"/>
      <c r="D7" s="253"/>
      <c r="E7" s="253"/>
      <c r="F7" s="254"/>
      <c r="G7" s="255"/>
      <c r="H7" s="255"/>
      <c r="I7" s="255"/>
      <c r="J7" s="256"/>
    </row>
    <row r="8" spans="8:8" ht="15.0">
      <c r="A8" s="259"/>
      <c r="B8" s="278">
        <v>44242.0</v>
      </c>
      <c r="C8" s="253">
        <v>4891425.0</v>
      </c>
      <c r="D8" s="253"/>
      <c r="E8" s="253"/>
      <c r="F8" s="795">
        <v>4.10182226E8</v>
      </c>
      <c r="G8" s="255"/>
      <c r="H8" s="255"/>
      <c r="I8" s="255" t="s">
        <v>435</v>
      </c>
      <c r="J8" s="256"/>
    </row>
    <row r="9" spans="8:8" ht="15.0">
      <c r="A9" s="259"/>
      <c r="B9" s="278">
        <v>44445.0</v>
      </c>
      <c r="C9" s="253">
        <v>5041018.0</v>
      </c>
      <c r="D9" s="253"/>
      <c r="E9" s="253"/>
      <c r="F9" s="254">
        <v>4.1011125707E10</v>
      </c>
      <c r="G9" s="255"/>
      <c r="H9" s="255"/>
      <c r="I9" s="255" t="s">
        <v>435</v>
      </c>
      <c r="J9" s="256"/>
    </row>
    <row r="10" spans="8:8" ht="15.0">
      <c r="A10" s="259"/>
      <c r="B10" s="278"/>
      <c r="C10" s="253"/>
      <c r="D10" s="253"/>
      <c r="E10" s="253"/>
      <c r="F10" s="254"/>
      <c r="G10" s="255"/>
      <c r="H10" s="255"/>
      <c r="I10" s="255"/>
      <c r="J10" s="256"/>
    </row>
    <row r="11" spans="8:8" ht="15.75">
      <c r="A11" s="285"/>
      <c r="B11" s="286"/>
      <c r="C11" s="287"/>
      <c r="D11" s="287"/>
      <c r="E11" s="287"/>
      <c r="F11" s="288"/>
      <c r="G11" s="289"/>
      <c r="H11" s="289"/>
      <c r="I11" s="289"/>
      <c r="J11" s="291"/>
      <c r="K11" s="119"/>
    </row>
    <row r="12" spans="8:8" ht="15.75">
      <c r="A12" s="266" t="s">
        <v>4</v>
      </c>
      <c r="B12" s="267"/>
      <c r="C12" s="268">
        <f>SUM(C6:C11)</f>
        <v>9932443.0</v>
      </c>
      <c r="D12" s="268"/>
      <c r="E12" s="270"/>
      <c r="F12" s="281"/>
      <c r="G12" s="281"/>
      <c r="H12" s="281"/>
      <c r="I12" s="281"/>
      <c r="J12" s="281"/>
    </row>
    <row r="14" spans="8:8" s="164" ht="13.5" customFormat="1">
      <c r="A14" s="119" t="s">
        <v>522</v>
      </c>
      <c r="B14" s="189"/>
      <c r="C14" s="189"/>
      <c r="D14" s="189"/>
      <c r="E14" s="189"/>
      <c r="F14" s="189"/>
      <c r="G14" s="190"/>
      <c r="H14" s="190"/>
      <c r="I14" s="190"/>
    </row>
    <row r="15" spans="8:8" s="164" ht="13.5" customFormat="1">
      <c r="A15" s="191" t="s">
        <v>523</v>
      </c>
      <c r="B15" s="191"/>
      <c r="C15" s="191"/>
      <c r="D15" s="191"/>
      <c r="E15" s="191"/>
      <c r="F15" s="191"/>
      <c r="G15" s="191"/>
      <c r="H15" s="190"/>
      <c r="I15" s="190"/>
    </row>
    <row r="16" spans="8:8" s="164" ht="15.0" customFormat="1">
      <c r="A16" s="40" t="s">
        <v>504</v>
      </c>
      <c r="B16" s="498"/>
      <c r="C16" s="498"/>
      <c r="D16" s="498"/>
      <c r="E16" s="498"/>
      <c r="F16" s="498"/>
      <c r="G16" s="699"/>
      <c r="H16" s="190"/>
      <c r="I16" s="190"/>
    </row>
    <row r="17" spans="8:8" s="164" ht="13.5" customFormat="1">
      <c r="A17" s="498"/>
      <c r="B17" s="498"/>
      <c r="C17" s="498"/>
      <c r="D17" s="498"/>
      <c r="E17" s="498"/>
      <c r="F17" s="498"/>
      <c r="G17" s="498"/>
      <c r="H17" s="190"/>
      <c r="I17" s="190"/>
    </row>
    <row r="18" spans="8:8" s="164" ht="15.0" customFormat="1">
      <c r="A18" s="42" t="s">
        <v>505</v>
      </c>
      <c r="B18" s="42"/>
      <c r="C18" s="42"/>
      <c r="D18" s="42"/>
      <c r="E18" s="42"/>
      <c r="F18" s="42"/>
      <c r="G18" s="42"/>
      <c r="H18" s="190"/>
      <c r="I18" s="190"/>
    </row>
    <row r="19" spans="8:8" s="164" ht="11.25" customFormat="1">
      <c r="A19" s="194"/>
      <c r="B19" s="194"/>
      <c r="C19" s="195"/>
      <c r="D19" s="195"/>
      <c r="E19" s="195"/>
      <c r="F19" s="195"/>
    </row>
    <row r="20" spans="8:8" s="164" ht="11.25" customFormat="1"/>
    <row r="21" spans="8:8" s="164" ht="12.0" customFormat="1"/>
    <row r="22" spans="8:8" s="164" ht="18.0" customFormat="1">
      <c r="A22" s="271" t="s">
        <v>506</v>
      </c>
      <c r="B22" s="272" t="s">
        <v>508</v>
      </c>
      <c r="G22" s="810"/>
      <c r="H22" s="811"/>
      <c r="I22" s="810"/>
      <c r="J22" s="812"/>
      <c r="K22" s="813"/>
      <c r="L22" s="814"/>
      <c r="M22" s="815"/>
    </row>
    <row r="23" spans="8:8" s="164" ht="54.0" customFormat="1">
      <c r="A23" s="273" t="s">
        <v>5</v>
      </c>
      <c r="B23" s="274" t="s">
        <v>509</v>
      </c>
    </row>
    <row r="24" spans="8:8" s="164" ht="18.0" customFormat="1">
      <c r="A24" s="273" t="s">
        <v>12</v>
      </c>
      <c r="B24" s="275">
        <v>45093.0</v>
      </c>
    </row>
    <row r="25" spans="8:8" s="164" ht="21.0" customFormat="1">
      <c r="A25" s="276" t="s">
        <v>507</v>
      </c>
      <c r="B25" s="277"/>
    </row>
  </sheetData>
  <mergeCells count="3">
    <mergeCell ref="A1:J1"/>
    <mergeCell ref="A2:J2"/>
    <mergeCell ref="A15:G15"/>
  </mergeCells>
  <pageMargins left="0.7086614173228347" right="0.7086614173228347" top="0.7480314960629921" bottom="0.7480314960629921" header="0.31496062992125984" footer="0.31496062992125984"/>
  <pageSetup paperSize="9" scale="75" orientation="landscape"/>
</worksheet>
</file>

<file path=xl/worksheets/sheet32.xml><?xml version="1.0" encoding="utf-8"?>
<worksheet xmlns:r="http://schemas.openxmlformats.org/officeDocument/2006/relationships" xmlns="http://schemas.openxmlformats.org/spreadsheetml/2006/main">
  <dimension ref="A1:Q72"/>
  <sheetViews>
    <sheetView workbookViewId="0">
      <selection activeCell="H8" sqref="H8"/>
    </sheetView>
  </sheetViews>
  <sheetFormatPr defaultRowHeight="13.5" defaultColWidth="12"/>
  <cols>
    <col min="1" max="1" customWidth="1" width="32.164062" style="816"/>
    <col min="2" max="2" customWidth="1" width="4.8320312" style="816"/>
    <col min="3" max="3" customWidth="1" width="31.832031" style="816"/>
    <col min="4" max="4" customWidth="1" width="3.8320312" style="816"/>
    <col min="5" max="5" customWidth="1" width="31.664062" style="816"/>
    <col min="6" max="6" customWidth="1" width="3.3320312" style="816"/>
    <col min="7" max="7" customWidth="1" width="3.0" style="817"/>
    <col min="8" max="8" customWidth="1" width="36.0" style="816"/>
    <col min="9" max="9" customWidth="1" width="4.6640625" style="816"/>
    <col min="10" max="10" customWidth="1" width="21.5" style="816"/>
    <col min="11" max="11" customWidth="1" width="2.8320312" style="816"/>
    <col min="12" max="12" customWidth="1" width="5.5" style="817"/>
    <col min="13" max="13" customWidth="1" width="32.33203" style="816"/>
    <col min="14" max="14" customWidth="1" width="3.5" style="816"/>
    <col min="15" max="15" customWidth="1" width="4.5" style="816"/>
    <col min="16" max="16" customWidth="1" width="41.0" style="816"/>
    <col min="17" max="16384" customWidth="0" width="12.0" style="816"/>
  </cols>
  <sheetData>
    <row r="1" spans="8:8" ht="18.0">
      <c r="A1" s="818" t="s">
        <v>164</v>
      </c>
      <c r="B1" s="818"/>
      <c r="C1" s="818"/>
      <c r="E1" s="818" t="s">
        <v>165</v>
      </c>
      <c r="F1" s="818"/>
      <c r="G1" s="818"/>
      <c r="H1" s="818"/>
      <c r="J1" s="818" t="s">
        <v>166</v>
      </c>
      <c r="K1" s="818"/>
      <c r="L1" s="818"/>
      <c r="M1" s="818"/>
      <c r="O1" s="818" t="s">
        <v>383</v>
      </c>
      <c r="P1" s="818"/>
    </row>
    <row r="2" spans="8:8" ht="18.0">
      <c r="A2" s="819"/>
    </row>
    <row r="3" spans="8:8" ht="54.0">
      <c r="A3" s="820" t="s">
        <v>167</v>
      </c>
      <c r="B3" s="821"/>
      <c r="C3" s="822" t="s">
        <v>168</v>
      </c>
      <c r="D3" s="821"/>
      <c r="E3" s="822" t="s">
        <v>167</v>
      </c>
      <c r="F3" s="821"/>
      <c r="G3" s="823" t="s">
        <v>168</v>
      </c>
      <c r="H3" s="823"/>
      <c r="J3" s="822" t="s">
        <v>167</v>
      </c>
      <c r="L3" s="823" t="s">
        <v>168</v>
      </c>
      <c r="M3" s="823"/>
      <c r="O3" s="823" t="s">
        <v>168</v>
      </c>
      <c r="P3" s="823"/>
    </row>
    <row r="5" spans="8:8" ht="27.0">
      <c r="A5" s="824" t="s">
        <v>169</v>
      </c>
      <c r="B5" s="825"/>
      <c r="C5" s="824" t="s">
        <v>170</v>
      </c>
      <c r="D5" s="825"/>
      <c r="E5" s="824" t="s">
        <v>171</v>
      </c>
      <c r="F5" s="825"/>
      <c r="G5" s="826" t="s">
        <v>14</v>
      </c>
      <c r="H5" s="824" t="s">
        <v>172</v>
      </c>
      <c r="I5" s="825"/>
      <c r="J5" s="824" t="s">
        <v>173</v>
      </c>
      <c r="L5" s="826" t="s">
        <v>14</v>
      </c>
      <c r="M5" s="824" t="s">
        <v>172</v>
      </c>
      <c r="O5" s="826" t="s">
        <v>14</v>
      </c>
      <c r="P5" s="824" t="s">
        <v>174</v>
      </c>
    </row>
    <row r="6" spans="8:8" ht="40.5">
      <c r="A6" s="827" t="s">
        <v>175</v>
      </c>
      <c r="C6" s="827" t="s">
        <v>176</v>
      </c>
      <c r="E6" s="827" t="s">
        <v>177</v>
      </c>
      <c r="G6" s="828">
        <v>1.0</v>
      </c>
      <c r="H6" s="827" t="s">
        <v>178</v>
      </c>
      <c r="J6" s="827" t="s">
        <v>179</v>
      </c>
      <c r="L6" s="828">
        <v>1.0</v>
      </c>
      <c r="M6" s="827" t="s">
        <v>180</v>
      </c>
      <c r="O6" s="828">
        <v>1.0</v>
      </c>
      <c r="P6" s="827" t="s">
        <v>181</v>
      </c>
    </row>
    <row r="7" spans="8:8" ht="27.0">
      <c r="A7" s="824" t="s">
        <v>182</v>
      </c>
      <c r="C7" s="829" t="s">
        <v>183</v>
      </c>
      <c r="G7" s="830">
        <v>2.0</v>
      </c>
      <c r="H7" s="829" t="s">
        <v>184</v>
      </c>
      <c r="J7" s="829" t="s">
        <v>185</v>
      </c>
      <c r="L7" s="830">
        <f>+L6+1</f>
        <v>2.0</v>
      </c>
      <c r="M7" s="829" t="s">
        <v>186</v>
      </c>
      <c r="O7" s="830">
        <f>+O6+1</f>
        <v>2.0</v>
      </c>
      <c r="P7" s="829" t="s">
        <v>187</v>
      </c>
    </row>
    <row r="8" spans="8:8" ht="40.5">
      <c r="A8" s="829" t="s">
        <v>188</v>
      </c>
      <c r="C8" s="824" t="s">
        <v>189</v>
      </c>
      <c r="G8" s="828">
        <v>3.0</v>
      </c>
      <c r="H8" s="827" t="s">
        <v>190</v>
      </c>
      <c r="J8" s="827" t="s">
        <v>191</v>
      </c>
      <c r="L8" s="828">
        <f t="shared" si="0" ref="L8:L45">+L7+1</f>
        <v>3.0</v>
      </c>
      <c r="M8" s="827" t="s">
        <v>192</v>
      </c>
      <c r="O8" s="828">
        <f t="shared" si="1" ref="O8:O38">+O7+1</f>
        <v>3.0</v>
      </c>
      <c r="P8" s="827" t="s">
        <v>193</v>
      </c>
    </row>
    <row r="9" spans="8:8" ht="27.0">
      <c r="A9" s="827" t="s">
        <v>194</v>
      </c>
      <c r="C9" s="827" t="s">
        <v>195</v>
      </c>
      <c r="G9" s="830">
        <v>4.0</v>
      </c>
      <c r="H9" s="829" t="s">
        <v>196</v>
      </c>
      <c r="J9" s="829" t="s">
        <v>197</v>
      </c>
      <c r="L9" s="830">
        <f t="shared" si="0"/>
        <v>4.0</v>
      </c>
      <c r="M9" s="829" t="s">
        <v>198</v>
      </c>
      <c r="O9" s="830">
        <f t="shared" si="1"/>
        <v>4.0</v>
      </c>
      <c r="P9" s="829" t="s">
        <v>199</v>
      </c>
    </row>
    <row r="10" spans="8:8" ht="27.0">
      <c r="A10" s="829" t="s">
        <v>200</v>
      </c>
      <c r="C10" s="829" t="s">
        <v>201</v>
      </c>
      <c r="G10" s="828">
        <v>5.0</v>
      </c>
      <c r="H10" s="827" t="s">
        <v>202</v>
      </c>
      <c r="L10" s="828">
        <f t="shared" si="0"/>
        <v>5.0</v>
      </c>
      <c r="M10" s="827" t="s">
        <v>203</v>
      </c>
      <c r="O10" s="828">
        <f t="shared" si="1"/>
        <v>5.0</v>
      </c>
      <c r="P10" s="827" t="s">
        <v>204</v>
      </c>
    </row>
    <row r="11" spans="8:8" ht="27.0">
      <c r="A11" s="827" t="s">
        <v>205</v>
      </c>
      <c r="C11" s="827" t="s">
        <v>206</v>
      </c>
      <c r="G11" s="830">
        <v>6.0</v>
      </c>
      <c r="H11" s="829" t="s">
        <v>207</v>
      </c>
      <c r="L11" s="830">
        <f t="shared" si="0"/>
        <v>6.0</v>
      </c>
      <c r="M11" s="829" t="s">
        <v>208</v>
      </c>
      <c r="O11" s="830">
        <f t="shared" si="1"/>
        <v>6.0</v>
      </c>
      <c r="P11" s="829" t="s">
        <v>209</v>
      </c>
    </row>
    <row r="12" spans="8:8" ht="40.5">
      <c r="A12" s="829" t="s">
        <v>210</v>
      </c>
      <c r="C12" s="824" t="s">
        <v>211</v>
      </c>
      <c r="G12" s="828">
        <v>7.0</v>
      </c>
      <c r="H12" s="827" t="s">
        <v>212</v>
      </c>
      <c r="L12" s="828">
        <f t="shared" si="0"/>
        <v>7.0</v>
      </c>
      <c r="M12" s="827" t="s">
        <v>213</v>
      </c>
      <c r="O12" s="828">
        <f t="shared" si="1"/>
        <v>7.0</v>
      </c>
      <c r="P12" s="827" t="s">
        <v>214</v>
      </c>
    </row>
    <row r="13" spans="8:8" ht="40.5">
      <c r="A13" s="827" t="s">
        <v>215</v>
      </c>
      <c r="C13" s="827" t="s">
        <v>216</v>
      </c>
      <c r="G13" s="830">
        <v>8.0</v>
      </c>
      <c r="H13" s="829" t="s">
        <v>217</v>
      </c>
      <c r="L13" s="830">
        <f t="shared" si="0"/>
        <v>8.0</v>
      </c>
      <c r="M13" s="829" t="s">
        <v>218</v>
      </c>
      <c r="O13" s="830">
        <f t="shared" si="1"/>
        <v>8.0</v>
      </c>
      <c r="P13" s="829" t="s">
        <v>219</v>
      </c>
    </row>
    <row r="14" spans="8:8" ht="40.5">
      <c r="A14" s="829" t="s">
        <v>220</v>
      </c>
      <c r="C14" s="829" t="s">
        <v>221</v>
      </c>
      <c r="G14" s="828">
        <v>9.0</v>
      </c>
      <c r="H14" s="827" t="s">
        <v>222</v>
      </c>
      <c r="L14" s="828">
        <f t="shared" si="0"/>
        <v>9.0</v>
      </c>
      <c r="M14" s="827" t="s">
        <v>223</v>
      </c>
      <c r="O14" s="828">
        <f t="shared" si="1"/>
        <v>9.0</v>
      </c>
      <c r="P14" s="827" t="s">
        <v>224</v>
      </c>
    </row>
    <row r="15" spans="8:8" ht="40.5">
      <c r="A15" s="824" t="s">
        <v>189</v>
      </c>
      <c r="G15" s="830">
        <v>10.0</v>
      </c>
      <c r="H15" s="829" t="s">
        <v>225</v>
      </c>
      <c r="L15" s="830">
        <f t="shared" si="0"/>
        <v>10.0</v>
      </c>
      <c r="M15" s="829" t="s">
        <v>226</v>
      </c>
      <c r="O15" s="830">
        <f t="shared" si="1"/>
        <v>10.0</v>
      </c>
      <c r="P15" s="829" t="s">
        <v>227</v>
      </c>
    </row>
    <row r="16" spans="8:8" ht="40.5">
      <c r="A16" s="829" t="s">
        <v>228</v>
      </c>
      <c r="G16" s="828">
        <v>11.0</v>
      </c>
      <c r="H16" s="827" t="s">
        <v>229</v>
      </c>
      <c r="L16" s="828">
        <f t="shared" si="0"/>
        <v>11.0</v>
      </c>
      <c r="M16" s="827" t="s">
        <v>230</v>
      </c>
      <c r="O16" s="828">
        <f t="shared" si="1"/>
        <v>11.0</v>
      </c>
      <c r="P16" s="827" t="s">
        <v>231</v>
      </c>
    </row>
    <row r="17" spans="8:8" ht="27.0">
      <c r="A17" s="827" t="s">
        <v>232</v>
      </c>
      <c r="G17" s="830">
        <v>12.0</v>
      </c>
      <c r="H17" s="829" t="s">
        <v>233</v>
      </c>
      <c r="L17" s="830">
        <f t="shared" si="0"/>
        <v>12.0</v>
      </c>
      <c r="M17" s="829" t="s">
        <v>234</v>
      </c>
      <c r="O17" s="830">
        <f t="shared" si="1"/>
        <v>12.0</v>
      </c>
      <c r="P17" s="829" t="s">
        <v>235</v>
      </c>
    </row>
    <row r="18" spans="8:8" ht="27.0">
      <c r="A18" s="829" t="s">
        <v>236</v>
      </c>
      <c r="G18" s="828">
        <v>13.0</v>
      </c>
      <c r="H18" s="827" t="s">
        <v>237</v>
      </c>
      <c r="L18" s="828">
        <f t="shared" si="0"/>
        <v>13.0</v>
      </c>
      <c r="M18" s="827" t="s">
        <v>238</v>
      </c>
      <c r="O18" s="828">
        <f t="shared" si="1"/>
        <v>13.0</v>
      </c>
      <c r="P18" s="827" t="s">
        <v>239</v>
      </c>
    </row>
    <row r="19" spans="8:8" ht="27.0">
      <c r="A19" s="824" t="s">
        <v>240</v>
      </c>
      <c r="G19" s="830">
        <v>14.0</v>
      </c>
      <c r="H19" s="829" t="s">
        <v>241</v>
      </c>
      <c r="L19" s="830">
        <f t="shared" si="0"/>
        <v>14.0</v>
      </c>
      <c r="M19" s="829" t="s">
        <v>242</v>
      </c>
      <c r="O19" s="830">
        <f t="shared" si="1"/>
        <v>14.0</v>
      </c>
      <c r="P19" s="829" t="s">
        <v>243</v>
      </c>
    </row>
    <row r="20" spans="8:8" ht="27.0">
      <c r="A20" s="827" t="s">
        <v>244</v>
      </c>
      <c r="G20" s="828">
        <v>15.0</v>
      </c>
      <c r="H20" s="827" t="s">
        <v>245</v>
      </c>
      <c r="L20" s="828">
        <f t="shared" si="0"/>
        <v>15.0</v>
      </c>
      <c r="M20" s="827" t="s">
        <v>246</v>
      </c>
      <c r="O20" s="828">
        <f t="shared" si="1"/>
        <v>15.0</v>
      </c>
      <c r="P20" s="827" t="s">
        <v>247</v>
      </c>
    </row>
    <row r="21" spans="8:8" ht="40.5">
      <c r="G21" s="830">
        <v>16.0</v>
      </c>
      <c r="H21" s="829" t="s">
        <v>248</v>
      </c>
      <c r="L21" s="830">
        <f t="shared" si="0"/>
        <v>16.0</v>
      </c>
      <c r="M21" s="829" t="s">
        <v>249</v>
      </c>
      <c r="O21" s="830">
        <f t="shared" si="1"/>
        <v>16.0</v>
      </c>
      <c r="P21" s="829" t="s">
        <v>250</v>
      </c>
    </row>
    <row r="22" spans="8:8" ht="27.0">
      <c r="G22" s="828">
        <v>17.0</v>
      </c>
      <c r="H22" s="827" t="s">
        <v>251</v>
      </c>
      <c r="L22" s="828">
        <f t="shared" si="0"/>
        <v>17.0</v>
      </c>
      <c r="M22" s="827" t="s">
        <v>252</v>
      </c>
      <c r="O22" s="828">
        <f t="shared" si="1"/>
        <v>17.0</v>
      </c>
      <c r="P22" s="827" t="s">
        <v>253</v>
      </c>
    </row>
    <row r="23" spans="8:8" ht="27.0">
      <c r="G23" s="830">
        <v>18.0</v>
      </c>
      <c r="H23" s="829" t="s">
        <v>254</v>
      </c>
      <c r="L23" s="830">
        <f t="shared" si="0"/>
        <v>18.0</v>
      </c>
      <c r="M23" s="829" t="s">
        <v>255</v>
      </c>
      <c r="O23" s="830">
        <f t="shared" si="1"/>
        <v>18.0</v>
      </c>
      <c r="P23" s="829" t="s">
        <v>256</v>
      </c>
    </row>
    <row r="24" spans="8:8" ht="27.0">
      <c r="G24" s="828">
        <v>19.0</v>
      </c>
      <c r="H24" s="827" t="s">
        <v>257</v>
      </c>
      <c r="L24" s="828">
        <f t="shared" si="0"/>
        <v>19.0</v>
      </c>
      <c r="M24" s="827" t="s">
        <v>258</v>
      </c>
      <c r="O24" s="828">
        <f t="shared" si="1"/>
        <v>19.0</v>
      </c>
      <c r="P24" s="827" t="s">
        <v>259</v>
      </c>
    </row>
    <row r="25" spans="8:8" ht="27.0">
      <c r="G25" s="830">
        <v>20.0</v>
      </c>
      <c r="H25" s="829" t="s">
        <v>260</v>
      </c>
      <c r="L25" s="830">
        <f t="shared" si="0"/>
        <v>20.0</v>
      </c>
      <c r="M25" s="829" t="s">
        <v>261</v>
      </c>
      <c r="O25" s="830">
        <f t="shared" si="1"/>
        <v>20.0</v>
      </c>
      <c r="P25" s="829" t="s">
        <v>262</v>
      </c>
    </row>
    <row r="26" spans="8:8" ht="27.0">
      <c r="G26" s="828">
        <v>21.0</v>
      </c>
      <c r="H26" s="827" t="s">
        <v>263</v>
      </c>
      <c r="L26" s="828">
        <f t="shared" si="0"/>
        <v>21.0</v>
      </c>
      <c r="M26" s="827" t="s">
        <v>264</v>
      </c>
      <c r="O26" s="828">
        <f t="shared" si="1"/>
        <v>21.0</v>
      </c>
      <c r="P26" s="827" t="s">
        <v>265</v>
      </c>
    </row>
    <row r="27" spans="8:8" ht="27.0">
      <c r="G27" s="830">
        <v>22.0</v>
      </c>
      <c r="H27" s="829" t="s">
        <v>266</v>
      </c>
      <c r="L27" s="830">
        <f t="shared" si="0"/>
        <v>22.0</v>
      </c>
      <c r="M27" s="829" t="s">
        <v>267</v>
      </c>
      <c r="O27" s="830">
        <f t="shared" si="1"/>
        <v>22.0</v>
      </c>
      <c r="P27" s="829" t="s">
        <v>268</v>
      </c>
    </row>
    <row r="28" spans="8:8" ht="27.0">
      <c r="G28" s="828">
        <v>23.0</v>
      </c>
      <c r="H28" s="827" t="s">
        <v>269</v>
      </c>
      <c r="L28" s="828">
        <f t="shared" si="0"/>
        <v>23.0</v>
      </c>
      <c r="M28" s="827" t="s">
        <v>270</v>
      </c>
      <c r="O28" s="828">
        <f t="shared" si="1"/>
        <v>23.0</v>
      </c>
      <c r="P28" s="827" t="s">
        <v>271</v>
      </c>
    </row>
    <row r="29" spans="8:8" ht="27.0">
      <c r="G29" s="830">
        <v>24.0</v>
      </c>
      <c r="H29" s="829" t="s">
        <v>272</v>
      </c>
      <c r="L29" s="830">
        <f t="shared" si="0"/>
        <v>24.0</v>
      </c>
      <c r="M29" s="829" t="s">
        <v>273</v>
      </c>
      <c r="O29" s="830">
        <f t="shared" si="1"/>
        <v>24.0</v>
      </c>
      <c r="P29" s="829" t="s">
        <v>274</v>
      </c>
    </row>
    <row r="30" spans="8:8" ht="27.0">
      <c r="G30" s="828">
        <v>25.0</v>
      </c>
      <c r="H30" s="827" t="s">
        <v>275</v>
      </c>
      <c r="L30" s="828">
        <f t="shared" si="0"/>
        <v>25.0</v>
      </c>
      <c r="M30" s="827" t="s">
        <v>276</v>
      </c>
      <c r="O30" s="828">
        <f t="shared" si="1"/>
        <v>25.0</v>
      </c>
      <c r="P30" s="827" t="s">
        <v>277</v>
      </c>
    </row>
    <row r="31" spans="8:8">
      <c r="G31" s="830">
        <v>26.0</v>
      </c>
      <c r="H31" s="829" t="s">
        <v>278</v>
      </c>
      <c r="L31" s="830">
        <f t="shared" si="0"/>
        <v>26.0</v>
      </c>
      <c r="M31" s="829" t="s">
        <v>279</v>
      </c>
      <c r="O31" s="830">
        <f t="shared" si="1"/>
        <v>26.0</v>
      </c>
      <c r="P31" s="829" t="s">
        <v>280</v>
      </c>
    </row>
    <row r="32" spans="8:8" ht="27.0">
      <c r="G32" s="828">
        <v>27.0</v>
      </c>
      <c r="H32" s="827" t="s">
        <v>281</v>
      </c>
      <c r="L32" s="828">
        <f t="shared" si="0"/>
        <v>27.0</v>
      </c>
      <c r="M32" s="827" t="s">
        <v>282</v>
      </c>
      <c r="O32" s="828">
        <f t="shared" si="1"/>
        <v>27.0</v>
      </c>
      <c r="P32" s="827" t="s">
        <v>283</v>
      </c>
    </row>
    <row r="33" spans="8:8" ht="40.5">
      <c r="G33" s="830">
        <v>28.0</v>
      </c>
      <c r="H33" s="829" t="s">
        <v>284</v>
      </c>
      <c r="L33" s="830">
        <f t="shared" si="0"/>
        <v>28.0</v>
      </c>
      <c r="M33" s="829" t="s">
        <v>285</v>
      </c>
      <c r="O33" s="830">
        <f t="shared" si="1"/>
        <v>28.0</v>
      </c>
      <c r="P33" s="829" t="s">
        <v>286</v>
      </c>
    </row>
    <row r="34" spans="8:8" ht="27.0">
      <c r="G34" s="828">
        <v>29.0</v>
      </c>
      <c r="H34" s="827" t="s">
        <v>287</v>
      </c>
      <c r="L34" s="828">
        <f t="shared" si="0"/>
        <v>29.0</v>
      </c>
      <c r="M34" s="827" t="s">
        <v>288</v>
      </c>
      <c r="O34" s="828">
        <f t="shared" si="1"/>
        <v>29.0</v>
      </c>
      <c r="P34" s="827" t="s">
        <v>289</v>
      </c>
    </row>
    <row r="35" spans="8:8">
      <c r="G35" s="830">
        <v>30.0</v>
      </c>
      <c r="H35" s="829" t="s">
        <v>290</v>
      </c>
      <c r="L35" s="830">
        <f t="shared" si="0"/>
        <v>30.0</v>
      </c>
      <c r="M35" s="829" t="s">
        <v>291</v>
      </c>
      <c r="O35" s="830">
        <f t="shared" si="1"/>
        <v>30.0</v>
      </c>
      <c r="P35" s="829" t="s">
        <v>292</v>
      </c>
    </row>
    <row r="36" spans="8:8" ht="27.0">
      <c r="G36" s="828">
        <v>31.0</v>
      </c>
      <c r="H36" s="827" t="s">
        <v>293</v>
      </c>
      <c r="L36" s="828">
        <f t="shared" si="0"/>
        <v>31.0</v>
      </c>
      <c r="M36" s="827" t="s">
        <v>294</v>
      </c>
      <c r="O36" s="828">
        <f t="shared" si="1"/>
        <v>31.0</v>
      </c>
      <c r="P36" s="827" t="s">
        <v>295</v>
      </c>
    </row>
    <row r="37" spans="8:8" ht="27.0">
      <c r="G37" s="830">
        <v>32.0</v>
      </c>
      <c r="H37" s="829" t="s">
        <v>296</v>
      </c>
      <c r="L37" s="830">
        <f t="shared" si="0"/>
        <v>32.0</v>
      </c>
      <c r="M37" s="829" t="s">
        <v>297</v>
      </c>
      <c r="O37" s="830">
        <f t="shared" si="1"/>
        <v>32.0</v>
      </c>
      <c r="P37" s="829" t="s">
        <v>298</v>
      </c>
    </row>
    <row r="38" spans="8:8" ht="27.0">
      <c r="G38" s="828">
        <v>33.0</v>
      </c>
      <c r="H38" s="827" t="s">
        <v>299</v>
      </c>
      <c r="L38" s="828">
        <f t="shared" si="0"/>
        <v>33.0</v>
      </c>
      <c r="M38" s="827" t="s">
        <v>300</v>
      </c>
      <c r="O38" s="828">
        <f t="shared" si="1"/>
        <v>33.0</v>
      </c>
      <c r="P38" s="827" t="s">
        <v>301</v>
      </c>
    </row>
    <row r="39" spans="8:8" ht="40.5">
      <c r="G39" s="830">
        <v>34.0</v>
      </c>
      <c r="H39" s="829" t="s">
        <v>302</v>
      </c>
      <c r="L39" s="830">
        <f t="shared" si="0"/>
        <v>34.0</v>
      </c>
      <c r="M39" s="829" t="s">
        <v>303</v>
      </c>
    </row>
    <row r="40" spans="8:8" ht="40.5">
      <c r="G40" s="828">
        <v>35.0</v>
      </c>
      <c r="H40" s="827" t="s">
        <v>304</v>
      </c>
      <c r="L40" s="828">
        <f t="shared" si="0"/>
        <v>35.0</v>
      </c>
      <c r="M40" s="827" t="s">
        <v>305</v>
      </c>
    </row>
    <row r="41" spans="8:8" ht="27.0">
      <c r="G41" s="830">
        <v>36.0</v>
      </c>
      <c r="H41" s="829" t="s">
        <v>306</v>
      </c>
      <c r="L41" s="830">
        <f t="shared" si="0"/>
        <v>36.0</v>
      </c>
      <c r="M41" s="829" t="s">
        <v>307</v>
      </c>
    </row>
    <row r="42" spans="8:8">
      <c r="G42" s="828">
        <v>37.0</v>
      </c>
      <c r="H42" s="827" t="s">
        <v>308</v>
      </c>
      <c r="L42" s="828">
        <f t="shared" si="0"/>
        <v>37.0</v>
      </c>
      <c r="M42" s="827" t="s">
        <v>309</v>
      </c>
    </row>
    <row r="43" spans="8:8" ht="40.5">
      <c r="G43" s="830">
        <v>38.0</v>
      </c>
      <c r="H43" s="829" t="s">
        <v>310</v>
      </c>
      <c r="L43" s="830">
        <f t="shared" si="0"/>
        <v>38.0</v>
      </c>
      <c r="M43" s="829" t="s">
        <v>311</v>
      </c>
    </row>
    <row r="44" spans="8:8" ht="27.0">
      <c r="G44" s="828">
        <v>39.0</v>
      </c>
      <c r="H44" s="827" t="s">
        <v>312</v>
      </c>
      <c r="L44" s="828">
        <f t="shared" si="0"/>
        <v>39.0</v>
      </c>
      <c r="M44" s="827" t="s">
        <v>313</v>
      </c>
    </row>
    <row r="45" spans="8:8" ht="40.5">
      <c r="G45" s="830">
        <v>40.0</v>
      </c>
      <c r="H45" s="829" t="s">
        <v>314</v>
      </c>
      <c r="L45" s="830">
        <f t="shared" si="0"/>
        <v>40.0</v>
      </c>
      <c r="M45" s="829" t="s">
        <v>315</v>
      </c>
    </row>
    <row r="46" spans="8:8" ht="27.0">
      <c r="G46" s="828">
        <v>41.0</v>
      </c>
      <c r="H46" s="827" t="s">
        <v>316</v>
      </c>
    </row>
    <row r="47" spans="8:8" ht="27.0">
      <c r="G47" s="830">
        <v>42.0</v>
      </c>
      <c r="H47" s="829" t="s">
        <v>317</v>
      </c>
    </row>
    <row r="48" spans="8:8" ht="27.0">
      <c r="G48" s="828">
        <v>43.0</v>
      </c>
      <c r="H48" s="827" t="s">
        <v>318</v>
      </c>
    </row>
    <row r="49" spans="8:8" ht="27.0">
      <c r="G49" s="830">
        <v>44.0</v>
      </c>
      <c r="H49" s="829" t="s">
        <v>319</v>
      </c>
    </row>
    <row r="50" spans="8:8" ht="27.0">
      <c r="G50" s="828">
        <v>45.0</v>
      </c>
      <c r="H50" s="827" t="s">
        <v>320</v>
      </c>
    </row>
    <row r="51" spans="8:8">
      <c r="G51" s="830">
        <v>46.0</v>
      </c>
      <c r="H51" s="829" t="s">
        <v>321</v>
      </c>
    </row>
    <row r="52" spans="8:8" ht="27.0">
      <c r="G52" s="828">
        <v>47.0</v>
      </c>
      <c r="H52" s="827" t="s">
        <v>322</v>
      </c>
    </row>
    <row r="53" spans="8:8" ht="27.0">
      <c r="G53" s="830">
        <v>48.0</v>
      </c>
      <c r="H53" s="829" t="s">
        <v>323</v>
      </c>
    </row>
    <row r="54" spans="8:8">
      <c r="G54" s="828">
        <v>49.0</v>
      </c>
      <c r="H54" s="827" t="s">
        <v>324</v>
      </c>
    </row>
    <row r="55" spans="8:8" ht="27.0">
      <c r="G55" s="830">
        <v>50.0</v>
      </c>
      <c r="H55" s="829" t="s">
        <v>325</v>
      </c>
    </row>
    <row r="56" spans="8:8">
      <c r="G56" s="828">
        <v>51.0</v>
      </c>
      <c r="H56" s="827" t="s">
        <v>326</v>
      </c>
    </row>
    <row r="57" spans="8:8" ht="27.0">
      <c r="G57" s="830">
        <v>52.0</v>
      </c>
      <c r="H57" s="829" t="s">
        <v>327</v>
      </c>
    </row>
    <row r="58" spans="8:8" ht="27.0">
      <c r="G58" s="828">
        <v>53.0</v>
      </c>
      <c r="H58" s="827" t="s">
        <v>328</v>
      </c>
    </row>
    <row r="59" spans="8:8" ht="27.0">
      <c r="G59" s="830">
        <v>54.0</v>
      </c>
      <c r="H59" s="829" t="s">
        <v>329</v>
      </c>
    </row>
    <row r="60" spans="8:8">
      <c r="G60" s="828">
        <v>55.0</v>
      </c>
      <c r="H60" s="827" t="s">
        <v>330</v>
      </c>
    </row>
    <row r="61" spans="8:8">
      <c r="G61" s="830">
        <v>56.0</v>
      </c>
      <c r="H61" s="829" t="s">
        <v>331</v>
      </c>
    </row>
    <row r="62" spans="8:8" ht="40.5">
      <c r="G62" s="828">
        <v>57.0</v>
      </c>
      <c r="H62" s="827" t="s">
        <v>332</v>
      </c>
    </row>
    <row r="63" spans="8:8" ht="40.5">
      <c r="G63" s="830">
        <v>58.0</v>
      </c>
      <c r="H63" s="829" t="s">
        <v>333</v>
      </c>
    </row>
    <row r="64" spans="8:8" ht="27.0">
      <c r="G64" s="828">
        <v>59.0</v>
      </c>
      <c r="H64" s="827" t="s">
        <v>334</v>
      </c>
    </row>
    <row r="65" spans="8:8">
      <c r="G65" s="830">
        <v>60.0</v>
      </c>
      <c r="H65" s="829" t="s">
        <v>335</v>
      </c>
    </row>
    <row r="66" spans="8:8">
      <c r="G66" s="828">
        <v>61.0</v>
      </c>
      <c r="H66" s="827" t="s">
        <v>336</v>
      </c>
    </row>
    <row r="67" spans="8:8" ht="27.0">
      <c r="G67" s="830">
        <v>62.0</v>
      </c>
      <c r="H67" s="829" t="s">
        <v>337</v>
      </c>
    </row>
    <row r="68" spans="8:8" ht="27.0">
      <c r="G68" s="828">
        <v>63.0</v>
      </c>
      <c r="H68" s="827" t="s">
        <v>338</v>
      </c>
    </row>
    <row r="69" spans="8:8">
      <c r="G69" s="830">
        <v>64.0</v>
      </c>
      <c r="H69" s="829" t="s">
        <v>339</v>
      </c>
    </row>
    <row r="70" spans="8:8">
      <c r="G70" s="828">
        <v>65.0</v>
      </c>
      <c r="H70" s="827" t="s">
        <v>340</v>
      </c>
    </row>
    <row r="71" spans="8:8">
      <c r="G71" s="830">
        <v>66.0</v>
      </c>
      <c r="H71" s="829" t="s">
        <v>341</v>
      </c>
    </row>
    <row r="72" spans="8:8" ht="27.0">
      <c r="G72" s="828">
        <v>67.0</v>
      </c>
      <c r="H72" s="827" t="s">
        <v>342</v>
      </c>
    </row>
  </sheetData>
  <mergeCells count="7">
    <mergeCell ref="A1:C1"/>
    <mergeCell ref="E1:H1"/>
    <mergeCell ref="J1:M1"/>
    <mergeCell ref="O1:P1"/>
    <mergeCell ref="G3:H3"/>
    <mergeCell ref="L3:M3"/>
    <mergeCell ref="O3:P3"/>
  </mergeCells>
  <pageMargins left="0.7" right="0.7" top="0.75" bottom="0.75" header="0.3" footer="0.3"/>
  <pageSetup paperSize="9" scale="75"/>
</worksheet>
</file>

<file path=xl/worksheets/sheet33.xml><?xml version="1.0" encoding="utf-8"?>
<worksheet xmlns:r="http://schemas.openxmlformats.org/officeDocument/2006/relationships" xmlns="http://schemas.openxmlformats.org/spreadsheetml/2006/main">
  <dimension ref="A1:G46"/>
  <sheetViews>
    <sheetView workbookViewId="0">
      <selection activeCell="H8" sqref="H8"/>
    </sheetView>
  </sheetViews>
  <sheetFormatPr defaultRowHeight="16.5" defaultColWidth="12"/>
  <cols>
    <col min="1" max="1" customWidth="0" width="12.0" style="831"/>
    <col min="2" max="2" customWidth="1" width="103.33203" style="832"/>
    <col min="3" max="3" customWidth="1" width="13.1640625" style="832"/>
    <col min="4" max="4" customWidth="1" width="14.0" style="832"/>
    <col min="5" max="5" customWidth="1" width="13.332031" style="832"/>
    <col min="6" max="6" customWidth="1" width="16.832031" style="832"/>
    <col min="7" max="16384" customWidth="0" width="12.0" style="832"/>
  </cols>
  <sheetData>
    <row r="1" spans="8:8" ht="16.5" customHeight="1">
      <c r="A1" s="833" t="s">
        <v>90</v>
      </c>
      <c r="B1" s="834" t="s">
        <v>91</v>
      </c>
      <c r="C1" s="833" t="s">
        <v>92</v>
      </c>
      <c r="D1" s="833"/>
      <c r="E1" s="833" t="s">
        <v>93</v>
      </c>
      <c r="F1" s="833" t="s">
        <v>94</v>
      </c>
    </row>
    <row r="2" spans="8:8">
      <c r="A2" s="833"/>
      <c r="B2" s="834"/>
      <c r="C2" s="835" t="s">
        <v>95</v>
      </c>
      <c r="D2" s="835" t="s">
        <v>96</v>
      </c>
      <c r="E2" s="833"/>
      <c r="F2" s="833"/>
    </row>
    <row r="3" spans="8:8" ht="60.0" customHeight="1">
      <c r="A3" s="836" t="s">
        <v>97</v>
      </c>
      <c r="B3" s="837" t="s">
        <v>343</v>
      </c>
      <c r="C3" s="836" t="s">
        <v>98</v>
      </c>
      <c r="D3" s="836" t="s">
        <v>98</v>
      </c>
      <c r="E3" s="836" t="s">
        <v>99</v>
      </c>
      <c r="F3" s="836" t="s">
        <v>67</v>
      </c>
    </row>
    <row r="4" spans="8:8" ht="30.0">
      <c r="A4" s="838" t="s">
        <v>97</v>
      </c>
      <c r="B4" s="839" t="s">
        <v>344</v>
      </c>
      <c r="C4" s="838" t="s">
        <v>98</v>
      </c>
      <c r="D4" s="838" t="s">
        <v>98</v>
      </c>
      <c r="E4" s="838" t="s">
        <v>99</v>
      </c>
      <c r="F4" s="838" t="s">
        <v>57</v>
      </c>
    </row>
    <row r="5" spans="8:8" ht="60.0">
      <c r="A5" s="836" t="s">
        <v>111</v>
      </c>
      <c r="B5" s="837" t="s">
        <v>384</v>
      </c>
      <c r="C5" s="836" t="s">
        <v>98</v>
      </c>
      <c r="D5" s="836"/>
      <c r="E5" s="836" t="s">
        <v>100</v>
      </c>
      <c r="F5" s="836" t="s">
        <v>33</v>
      </c>
    </row>
    <row r="6" spans="8:8" ht="72.0">
      <c r="A6" s="840" t="s">
        <v>112</v>
      </c>
      <c r="B6" s="841" t="s">
        <v>385</v>
      </c>
      <c r="C6" s="840" t="s">
        <v>98</v>
      </c>
      <c r="D6" s="840"/>
      <c r="E6" s="840" t="s">
        <v>100</v>
      </c>
      <c r="F6" s="840" t="s">
        <v>101</v>
      </c>
    </row>
    <row r="7" spans="8:8" ht="58.5">
      <c r="A7" s="836">
        <v>10.0</v>
      </c>
      <c r="B7" s="827" t="s">
        <v>386</v>
      </c>
      <c r="C7" s="836" t="s">
        <v>98</v>
      </c>
      <c r="D7" s="836"/>
      <c r="E7" s="836" t="s">
        <v>102</v>
      </c>
      <c r="F7" s="836" t="s">
        <v>40</v>
      </c>
    </row>
    <row r="8" spans="8:8" ht="105.0">
      <c r="A8" s="842">
        <v>11.0</v>
      </c>
      <c r="B8" s="843" t="s">
        <v>387</v>
      </c>
      <c r="C8" s="842" t="s">
        <v>98</v>
      </c>
      <c r="D8" s="842"/>
      <c r="E8" s="842" t="s">
        <v>102</v>
      </c>
      <c r="F8" s="842" t="s">
        <v>40</v>
      </c>
    </row>
    <row r="9" spans="8:8" ht="30.0">
      <c r="A9" s="828">
        <v>12.0</v>
      </c>
      <c r="B9" s="827" t="s">
        <v>345</v>
      </c>
      <c r="C9" s="828" t="s">
        <v>98</v>
      </c>
      <c r="D9" s="828"/>
      <c r="E9" s="828" t="s">
        <v>102</v>
      </c>
      <c r="F9" s="828" t="s">
        <v>103</v>
      </c>
    </row>
    <row r="10" spans="8:8" ht="42.0" customHeight="1">
      <c r="A10" s="842">
        <v>13.0</v>
      </c>
      <c r="B10" s="843" t="s">
        <v>346</v>
      </c>
      <c r="C10" s="842" t="s">
        <v>98</v>
      </c>
      <c r="D10" s="842"/>
      <c r="E10" s="842" t="s">
        <v>388</v>
      </c>
      <c r="F10" s="842" t="s">
        <v>33</v>
      </c>
    </row>
    <row r="11" spans="8:8" ht="60.0">
      <c r="A11" s="836">
        <v>14.0</v>
      </c>
      <c r="B11" s="837" t="s">
        <v>347</v>
      </c>
      <c r="C11" s="836" t="s">
        <v>98</v>
      </c>
      <c r="D11" s="836"/>
      <c r="E11" s="836" t="s">
        <v>104</v>
      </c>
      <c r="F11" s="836" t="s">
        <v>106</v>
      </c>
    </row>
    <row r="12" spans="8:8" ht="30.0" customHeight="1">
      <c r="A12" s="844">
        <v>15.0</v>
      </c>
      <c r="B12" s="845" t="s">
        <v>348</v>
      </c>
      <c r="C12" s="844" t="s">
        <v>98</v>
      </c>
      <c r="D12" s="844"/>
      <c r="E12" s="842" t="s">
        <v>104</v>
      </c>
      <c r="F12" s="844" t="s">
        <v>33</v>
      </c>
    </row>
    <row r="13" spans="8:8">
      <c r="A13" s="844"/>
      <c r="B13" s="845"/>
      <c r="C13" s="844"/>
      <c r="D13" s="844"/>
      <c r="E13" s="842" t="s">
        <v>105</v>
      </c>
      <c r="F13" s="844"/>
    </row>
    <row r="14" spans="8:8">
      <c r="A14" s="828">
        <v>16.0</v>
      </c>
      <c r="B14" s="827" t="s">
        <v>349</v>
      </c>
      <c r="C14" s="828" t="s">
        <v>98</v>
      </c>
      <c r="D14" s="828"/>
      <c r="E14" s="828" t="s">
        <v>102</v>
      </c>
      <c r="F14" s="828" t="s">
        <v>33</v>
      </c>
    </row>
    <row r="15" spans="8:8" ht="30.0">
      <c r="A15" s="842">
        <v>17.0</v>
      </c>
      <c r="B15" s="843" t="s">
        <v>350</v>
      </c>
      <c r="C15" s="842" t="s">
        <v>98</v>
      </c>
      <c r="D15" s="842"/>
      <c r="E15" s="842" t="s">
        <v>102</v>
      </c>
      <c r="F15" s="842" t="s">
        <v>33</v>
      </c>
    </row>
    <row r="16" spans="8:8" ht="45.0">
      <c r="A16" s="828">
        <v>18.0</v>
      </c>
      <c r="B16" s="827" t="s">
        <v>351</v>
      </c>
      <c r="C16" s="828" t="s">
        <v>98</v>
      </c>
      <c r="D16" s="828"/>
      <c r="E16" s="828" t="s">
        <v>102</v>
      </c>
      <c r="F16" s="828" t="s">
        <v>33</v>
      </c>
    </row>
    <row r="17" spans="8:8" ht="60.0">
      <c r="A17" s="842">
        <v>19.0</v>
      </c>
      <c r="B17" s="843" t="s">
        <v>352</v>
      </c>
      <c r="C17" s="842" t="s">
        <v>98</v>
      </c>
      <c r="D17" s="842"/>
      <c r="E17" s="842" t="s">
        <v>102</v>
      </c>
      <c r="F17" s="842" t="s">
        <v>33</v>
      </c>
    </row>
    <row r="18" spans="8:8" ht="45.0">
      <c r="A18" s="828">
        <v>20.0</v>
      </c>
      <c r="B18" s="827" t="s">
        <v>353</v>
      </c>
      <c r="C18" s="828" t="s">
        <v>98</v>
      </c>
      <c r="D18" s="828"/>
      <c r="E18" s="828" t="s">
        <v>102</v>
      </c>
      <c r="F18" s="828" t="s">
        <v>33</v>
      </c>
    </row>
    <row r="19" spans="8:8" ht="30.0">
      <c r="A19" s="842">
        <v>21.0</v>
      </c>
      <c r="B19" s="843" t="s">
        <v>354</v>
      </c>
      <c r="C19" s="842" t="s">
        <v>98</v>
      </c>
      <c r="D19" s="842"/>
      <c r="E19" s="842" t="s">
        <v>102</v>
      </c>
      <c r="F19" s="842" t="s">
        <v>101</v>
      </c>
    </row>
    <row r="20" spans="8:8" ht="30.0">
      <c r="A20" s="828">
        <v>22.0</v>
      </c>
      <c r="B20" s="827" t="s">
        <v>366</v>
      </c>
      <c r="C20" s="828" t="s">
        <v>98</v>
      </c>
      <c r="D20" s="828" t="s">
        <v>98</v>
      </c>
      <c r="E20" s="828" t="s">
        <v>102</v>
      </c>
      <c r="F20" s="828" t="s">
        <v>33</v>
      </c>
    </row>
    <row r="21" spans="8:8" ht="30.0">
      <c r="A21" s="842">
        <v>23.0</v>
      </c>
      <c r="B21" s="843" t="s">
        <v>355</v>
      </c>
      <c r="C21" s="842" t="s">
        <v>98</v>
      </c>
      <c r="D21" s="842" t="s">
        <v>98</v>
      </c>
      <c r="E21" s="842" t="s">
        <v>102</v>
      </c>
      <c r="F21" s="842" t="s">
        <v>80</v>
      </c>
    </row>
    <row r="22" spans="8:8" ht="45.0">
      <c r="A22" s="828">
        <v>24.0</v>
      </c>
      <c r="B22" s="827" t="s">
        <v>356</v>
      </c>
      <c r="C22" s="828" t="s">
        <v>98</v>
      </c>
      <c r="D22" s="828" t="s">
        <v>98</v>
      </c>
      <c r="E22" s="828" t="s">
        <v>102</v>
      </c>
      <c r="F22" s="828" t="s">
        <v>110</v>
      </c>
    </row>
    <row r="23" spans="8:8" ht="60.0">
      <c r="A23" s="842">
        <v>25.0</v>
      </c>
      <c r="B23" s="843" t="s">
        <v>357</v>
      </c>
      <c r="C23" s="842" t="s">
        <v>98</v>
      </c>
      <c r="D23" s="842" t="s">
        <v>98</v>
      </c>
      <c r="E23" s="842" t="s">
        <v>102</v>
      </c>
      <c r="F23" s="842" t="s">
        <v>110</v>
      </c>
    </row>
    <row r="24" spans="8:8" ht="30.0">
      <c r="A24" s="828">
        <v>26.0</v>
      </c>
      <c r="B24" s="827" t="s">
        <v>358</v>
      </c>
      <c r="C24" s="828" t="s">
        <v>98</v>
      </c>
      <c r="D24" s="828" t="s">
        <v>98</v>
      </c>
      <c r="E24" s="828" t="s">
        <v>102</v>
      </c>
      <c r="F24" s="828" t="s">
        <v>110</v>
      </c>
    </row>
    <row r="25" spans="8:8" ht="60.0">
      <c r="A25" s="842">
        <v>27.0</v>
      </c>
      <c r="B25" s="843" t="s">
        <v>359</v>
      </c>
      <c r="C25" s="842"/>
      <c r="D25" s="842" t="s">
        <v>98</v>
      </c>
      <c r="E25" s="842" t="s">
        <v>102</v>
      </c>
      <c r="F25" s="842" t="s">
        <v>110</v>
      </c>
    </row>
    <row r="26" spans="8:8" ht="30.0">
      <c r="A26" s="828">
        <v>28.0</v>
      </c>
      <c r="B26" s="827" t="s">
        <v>360</v>
      </c>
      <c r="C26" s="828"/>
      <c r="D26" s="828" t="s">
        <v>98</v>
      </c>
      <c r="E26" s="828" t="s">
        <v>102</v>
      </c>
      <c r="F26" s="828" t="s">
        <v>110</v>
      </c>
    </row>
    <row r="27" spans="8:8" ht="45.0">
      <c r="A27" s="842">
        <v>29.0</v>
      </c>
      <c r="B27" s="843" t="s">
        <v>361</v>
      </c>
      <c r="C27" s="842" t="s">
        <v>98</v>
      </c>
      <c r="D27" s="842" t="s">
        <v>98</v>
      </c>
      <c r="E27" s="842" t="s">
        <v>102</v>
      </c>
      <c r="F27" s="842" t="s">
        <v>110</v>
      </c>
    </row>
    <row r="28" spans="8:8" ht="30.0">
      <c r="A28" s="828">
        <v>30.0</v>
      </c>
      <c r="B28" s="827" t="s">
        <v>362</v>
      </c>
      <c r="C28" s="828" t="s">
        <v>98</v>
      </c>
      <c r="D28" s="828" t="s">
        <v>98</v>
      </c>
      <c r="E28" s="828" t="s">
        <v>102</v>
      </c>
      <c r="F28" s="828" t="s">
        <v>110</v>
      </c>
    </row>
    <row r="29" spans="8:8" ht="45.0">
      <c r="A29" s="842">
        <v>31.0</v>
      </c>
      <c r="B29" s="843" t="s">
        <v>363</v>
      </c>
      <c r="C29" s="842" t="s">
        <v>98</v>
      </c>
      <c r="D29" s="842" t="s">
        <v>98</v>
      </c>
      <c r="E29" s="842" t="s">
        <v>102</v>
      </c>
      <c r="F29" s="842" t="s">
        <v>57</v>
      </c>
    </row>
    <row r="30" spans="8:8" ht="60.0">
      <c r="A30" s="828">
        <v>32.0</v>
      </c>
      <c r="B30" s="827" t="s">
        <v>364</v>
      </c>
      <c r="C30" s="828"/>
      <c r="D30" s="828" t="s">
        <v>98</v>
      </c>
      <c r="E30" s="828" t="s">
        <v>102</v>
      </c>
      <c r="F30" s="828" t="s">
        <v>57</v>
      </c>
    </row>
    <row r="31" spans="8:8" ht="45.0">
      <c r="A31" s="842">
        <v>33.0</v>
      </c>
      <c r="B31" s="843" t="s">
        <v>365</v>
      </c>
      <c r="C31" s="842" t="s">
        <v>98</v>
      </c>
      <c r="D31" s="842" t="s">
        <v>98</v>
      </c>
      <c r="E31" s="842" t="s">
        <v>102</v>
      </c>
      <c r="F31" s="842" t="s">
        <v>57</v>
      </c>
    </row>
    <row r="32" spans="8:8" ht="45.0">
      <c r="A32" s="828">
        <v>34.0</v>
      </c>
      <c r="B32" s="827" t="s">
        <v>367</v>
      </c>
      <c r="C32" s="828" t="s">
        <v>79</v>
      </c>
      <c r="D32" s="828"/>
      <c r="E32" s="828" t="s">
        <v>102</v>
      </c>
      <c r="F32" s="828" t="s">
        <v>60</v>
      </c>
    </row>
    <row r="33" spans="8:8" ht="30.0">
      <c r="A33" s="842">
        <v>35.0</v>
      </c>
      <c r="B33" s="843" t="s">
        <v>368</v>
      </c>
      <c r="C33" s="842" t="s">
        <v>98</v>
      </c>
      <c r="D33" s="842" t="s">
        <v>98</v>
      </c>
      <c r="E33" s="842" t="s">
        <v>102</v>
      </c>
      <c r="F33" s="842" t="s">
        <v>40</v>
      </c>
    </row>
    <row r="34" spans="8:8" ht="45.0">
      <c r="A34" s="828">
        <v>36.0</v>
      </c>
      <c r="B34" s="827" t="s">
        <v>369</v>
      </c>
      <c r="C34" s="828" t="s">
        <v>98</v>
      </c>
      <c r="D34" s="828" t="s">
        <v>98</v>
      </c>
      <c r="E34" s="828" t="s">
        <v>102</v>
      </c>
      <c r="F34" s="828" t="s">
        <v>110</v>
      </c>
    </row>
    <row r="35" spans="8:8" ht="45.0">
      <c r="A35" s="842">
        <v>37.0</v>
      </c>
      <c r="B35" s="843" t="s">
        <v>370</v>
      </c>
      <c r="C35" s="842" t="s">
        <v>98</v>
      </c>
      <c r="D35" s="842" t="s">
        <v>98</v>
      </c>
      <c r="E35" s="842" t="s">
        <v>102</v>
      </c>
      <c r="F35" s="842" t="s">
        <v>110</v>
      </c>
    </row>
    <row r="36" spans="8:8" ht="60.0">
      <c r="A36" s="828">
        <v>38.0</v>
      </c>
      <c r="B36" s="827" t="s">
        <v>371</v>
      </c>
      <c r="C36" s="828"/>
      <c r="D36" s="828"/>
      <c r="E36" s="828" t="s">
        <v>102</v>
      </c>
      <c r="F36" s="828" t="s">
        <v>110</v>
      </c>
    </row>
    <row r="37" spans="8:8" ht="45.0">
      <c r="A37" s="842">
        <v>39.0</v>
      </c>
      <c r="B37" s="843" t="s">
        <v>372</v>
      </c>
      <c r="C37" s="842" t="s">
        <v>98</v>
      </c>
      <c r="D37" s="842" t="s">
        <v>98</v>
      </c>
      <c r="E37" s="842" t="s">
        <v>102</v>
      </c>
      <c r="F37" s="842" t="s">
        <v>110</v>
      </c>
    </row>
    <row r="38" spans="8:8" ht="75.0">
      <c r="A38" s="828">
        <v>40.0</v>
      </c>
      <c r="B38" s="827" t="s">
        <v>373</v>
      </c>
      <c r="C38" s="828" t="s">
        <v>98</v>
      </c>
      <c r="D38" s="828" t="s">
        <v>98</v>
      </c>
      <c r="E38" s="828" t="s">
        <v>102</v>
      </c>
      <c r="F38" s="828" t="s">
        <v>110</v>
      </c>
    </row>
    <row r="39" spans="8:8" ht="60.0">
      <c r="A39" s="842">
        <v>41.0</v>
      </c>
      <c r="B39" s="843" t="s">
        <v>374</v>
      </c>
      <c r="C39" s="842" t="s">
        <v>98</v>
      </c>
      <c r="D39" s="842" t="s">
        <v>98</v>
      </c>
      <c r="E39" s="842" t="s">
        <v>102</v>
      </c>
      <c r="F39" s="842" t="s">
        <v>375</v>
      </c>
    </row>
    <row r="40" spans="8:8" ht="30.0">
      <c r="A40" s="828">
        <v>42.0</v>
      </c>
      <c r="B40" s="827" t="s">
        <v>376</v>
      </c>
      <c r="C40" s="828"/>
      <c r="D40" s="828" t="s">
        <v>98</v>
      </c>
      <c r="E40" s="828" t="s">
        <v>102</v>
      </c>
      <c r="F40" s="828" t="s">
        <v>121</v>
      </c>
    </row>
    <row r="41" spans="8:8" ht="45.0">
      <c r="A41" s="842">
        <v>43.0</v>
      </c>
      <c r="B41" s="843" t="s">
        <v>377</v>
      </c>
      <c r="C41" s="842" t="s">
        <v>98</v>
      </c>
      <c r="D41" s="842" t="s">
        <v>98</v>
      </c>
      <c r="E41" s="842" t="s">
        <v>102</v>
      </c>
      <c r="F41" s="842" t="s">
        <v>107</v>
      </c>
    </row>
    <row r="42" spans="8:8" ht="75.0">
      <c r="A42" s="828">
        <v>44.0</v>
      </c>
      <c r="B42" s="827" t="s">
        <v>378</v>
      </c>
      <c r="C42" s="828" t="s">
        <v>98</v>
      </c>
      <c r="D42" s="828" t="s">
        <v>98</v>
      </c>
      <c r="E42" s="828" t="s">
        <v>108</v>
      </c>
      <c r="F42" s="828" t="s">
        <v>15</v>
      </c>
    </row>
    <row r="43" spans="8:8" ht="90.0">
      <c r="A43" s="842">
        <v>45.0</v>
      </c>
      <c r="B43" s="843" t="s">
        <v>379</v>
      </c>
      <c r="C43" s="842" t="s">
        <v>98</v>
      </c>
      <c r="D43" s="842" t="s">
        <v>98</v>
      </c>
      <c r="E43" s="842" t="s">
        <v>109</v>
      </c>
      <c r="F43" s="842" t="s">
        <v>15</v>
      </c>
    </row>
    <row r="44" spans="8:8" ht="40.5">
      <c r="A44" s="828">
        <v>46.0</v>
      </c>
      <c r="B44" s="827" t="s">
        <v>389</v>
      </c>
      <c r="C44" s="828" t="s">
        <v>98</v>
      </c>
      <c r="D44" s="828"/>
      <c r="E44" s="828" t="s">
        <v>108</v>
      </c>
      <c r="F44" s="828" t="s">
        <v>15</v>
      </c>
    </row>
    <row r="45" spans="8:8">
      <c r="A45" s="846" t="s">
        <v>380</v>
      </c>
      <c r="B45" s="847"/>
      <c r="C45" s="847"/>
      <c r="D45" s="847"/>
      <c r="E45" s="847"/>
      <c r="F45" s="847"/>
    </row>
    <row r="46" spans="8:8">
      <c r="A46" s="846" t="s">
        <v>390</v>
      </c>
      <c r="B46" s="848"/>
      <c r="C46" s="847"/>
      <c r="D46" s="847"/>
      <c r="E46" s="847"/>
      <c r="F46" s="847"/>
    </row>
  </sheetData>
  <mergeCells count="10">
    <mergeCell ref="A12:A13"/>
    <mergeCell ref="B12:B13"/>
    <mergeCell ref="C12:C13"/>
    <mergeCell ref="D12:D13"/>
    <mergeCell ref="F12:F13"/>
    <mergeCell ref="A1:A2"/>
    <mergeCell ref="B1:B2"/>
    <mergeCell ref="C1:D1"/>
    <mergeCell ref="E1:E2"/>
    <mergeCell ref="F1:F2"/>
  </mergeCells>
  <pageMargins left="0.7" right="0.7" top="0.75" bottom="0.75" header="0.3" footer="0.3"/>
  <pageSetup paperSize="9" scale="80"/>
</worksheet>
</file>

<file path=xl/worksheets/sheet4.xml><?xml version="1.0" encoding="utf-8"?>
<worksheet xmlns:r="http://schemas.openxmlformats.org/officeDocument/2006/relationships" xmlns="http://schemas.openxmlformats.org/spreadsheetml/2006/main">
  <dimension ref="A1:N111"/>
  <sheetViews>
    <sheetView workbookViewId="0" topLeftCell="A49" showGridLines="0" zoomScale="80">
      <selection activeCell="E90" sqref="E90"/>
    </sheetView>
  </sheetViews>
  <sheetFormatPr defaultRowHeight="15.0" defaultColWidth="12"/>
  <cols>
    <col min="1" max="1" customWidth="1" width="7.3320312" style="50"/>
    <col min="2" max="2" customWidth="1" width="100.0" style="50"/>
    <col min="3" max="3" customWidth="1" width="20.0" style="50"/>
    <col min="4" max="4" customWidth="1" width="21.0" style="50"/>
    <col min="5" max="5" customWidth="1" width="55.664062" style="51"/>
    <col min="6" max="6" customWidth="1" bestFit="1" width="29.0" style="51"/>
    <col min="7" max="7" customWidth="1" width="30.0" style="51"/>
    <col min="8" max="8" customWidth="1" width="4.5" style="50"/>
    <col min="9" max="256" customWidth="0" width="12.0" style="50"/>
    <col min="257" max="257" customWidth="1" width="6.5" style="50"/>
    <col min="258" max="258" customWidth="1" width="73.0" style="50"/>
    <col min="259" max="259" customWidth="1" width="22.164062" style="50"/>
    <col min="260" max="260" customWidth="1" width="21.0" style="50"/>
    <col min="261" max="261" customWidth="1" bestFit="1" width="23.0" style="50"/>
    <col min="262" max="262" customWidth="1" bestFit="1" width="20.5" style="50"/>
    <col min="263" max="263" customWidth="1" width="25.0" style="50"/>
    <col min="264" max="264" customWidth="1" width="4.5" style="50"/>
    <col min="265" max="512" customWidth="0" width="12.0" style="50"/>
    <col min="513" max="513" customWidth="1" width="6.5" style="50"/>
    <col min="514" max="514" customWidth="1" width="73.0" style="50"/>
    <col min="515" max="515" customWidth="1" width="22.164062" style="50"/>
    <col min="516" max="516" customWidth="1" width="21.0" style="50"/>
    <col min="517" max="517" customWidth="1" bestFit="1" width="23.0" style="50"/>
    <col min="518" max="518" customWidth="1" bestFit="1" width="20.5" style="50"/>
    <col min="519" max="519" customWidth="1" width="25.0" style="50"/>
    <col min="520" max="520" customWidth="1" width="4.5" style="50"/>
    <col min="521" max="768" customWidth="0" width="12.0" style="50"/>
    <col min="769" max="769" customWidth="1" width="6.5" style="50"/>
    <col min="770" max="770" customWidth="1" width="73.0" style="50"/>
    <col min="771" max="771" customWidth="1" width="22.164062" style="50"/>
    <col min="772" max="772" customWidth="1" width="21.0" style="50"/>
    <col min="773" max="773" customWidth="1" bestFit="1" width="23.0" style="50"/>
    <col min="774" max="774" customWidth="1" bestFit="1" width="20.5" style="50"/>
    <col min="775" max="775" customWidth="1" width="25.0" style="50"/>
    <col min="776" max="776" customWidth="1" width="4.5" style="50"/>
    <col min="777" max="1024" customWidth="0" width="12.0" style="50"/>
    <col min="1025" max="1025" customWidth="1" width="6.5" style="50"/>
    <col min="1026" max="1026" customWidth="1" width="73.0" style="50"/>
    <col min="1027" max="1027" customWidth="1" width="22.164062" style="50"/>
    <col min="1028" max="1028" customWidth="1" width="21.0" style="50"/>
    <col min="1029" max="1029" customWidth="1" bestFit="1" width="23.0" style="50"/>
    <col min="1030" max="1030" customWidth="1" bestFit="1" width="20.5" style="50"/>
    <col min="1031" max="1031" customWidth="1" width="25.0" style="50"/>
    <col min="1032" max="1032" customWidth="1" width="4.5" style="50"/>
    <col min="1033" max="1280" customWidth="0" width="12.0" style="50"/>
    <col min="1281" max="1281" customWidth="1" width="6.5" style="50"/>
    <col min="1282" max="1282" customWidth="1" width="73.0" style="50"/>
    <col min="1283" max="1283" customWidth="1" width="22.164062" style="50"/>
    <col min="1284" max="1284" customWidth="1" width="21.0" style="50"/>
    <col min="1285" max="1285" customWidth="1" bestFit="1" width="23.0" style="50"/>
    <col min="1286" max="1286" customWidth="1" bestFit="1" width="20.5" style="50"/>
    <col min="1287" max="1287" customWidth="1" width="25.0" style="50"/>
    <col min="1288" max="1288" customWidth="1" width="4.5" style="50"/>
    <col min="1289" max="1536" customWidth="0" width="12.0" style="50"/>
    <col min="1537" max="1537" customWidth="1" width="6.5" style="50"/>
    <col min="1538" max="1538" customWidth="1" width="73.0" style="50"/>
    <col min="1539" max="1539" customWidth="1" width="22.164062" style="50"/>
    <col min="1540" max="1540" customWidth="1" width="21.0" style="50"/>
    <col min="1541" max="1541" customWidth="1" bestFit="1" width="23.0" style="50"/>
    <col min="1542" max="1542" customWidth="1" bestFit="1" width="20.5" style="50"/>
    <col min="1543" max="1543" customWidth="1" width="25.0" style="50"/>
    <col min="1544" max="1544" customWidth="1" width="4.5" style="50"/>
    <col min="1545" max="1792" customWidth="0" width="12.0" style="50"/>
    <col min="1793" max="1793" customWidth="1" width="6.5" style="50"/>
    <col min="1794" max="1794" customWidth="1" width="73.0" style="50"/>
    <col min="1795" max="1795" customWidth="1" width="22.164062" style="50"/>
    <col min="1796" max="1796" customWidth="1" width="21.0" style="50"/>
    <col min="1797" max="1797" customWidth="1" bestFit="1" width="23.0" style="50"/>
    <col min="1798" max="1798" customWidth="1" bestFit="1" width="20.5" style="50"/>
    <col min="1799" max="1799" customWidth="1" width="25.0" style="50"/>
    <col min="1800" max="1800" customWidth="1" width="4.5" style="50"/>
    <col min="1801" max="2048" customWidth="0" width="12.0" style="50"/>
    <col min="2049" max="2049" customWidth="1" width="6.5" style="50"/>
    <col min="2050" max="2050" customWidth="1" width="73.0" style="50"/>
    <col min="2051" max="2051" customWidth="1" width="22.164062" style="50"/>
    <col min="2052" max="2052" customWidth="1" width="21.0" style="50"/>
    <col min="2053" max="2053" customWidth="1" bestFit="1" width="23.0" style="50"/>
    <col min="2054" max="2054" customWidth="1" bestFit="1" width="20.5" style="50"/>
    <col min="2055" max="2055" customWidth="1" width="25.0" style="50"/>
    <col min="2056" max="2056" customWidth="1" width="4.5" style="50"/>
    <col min="2057" max="2304" customWidth="0" width="12.0" style="50"/>
    <col min="2305" max="2305" customWidth="1" width="6.5" style="50"/>
    <col min="2306" max="2306" customWidth="1" width="73.0" style="50"/>
    <col min="2307" max="2307" customWidth="1" width="22.164062" style="50"/>
    <col min="2308" max="2308" customWidth="1" width="21.0" style="50"/>
    <col min="2309" max="2309" customWidth="1" bestFit="1" width="23.0" style="50"/>
    <col min="2310" max="2310" customWidth="1" bestFit="1" width="20.5" style="50"/>
    <col min="2311" max="2311" customWidth="1" width="25.0" style="50"/>
    <col min="2312" max="2312" customWidth="1" width="4.5" style="50"/>
    <col min="2313" max="2560" customWidth="0" width="12.0" style="50"/>
    <col min="2561" max="2561" customWidth="1" width="6.5" style="50"/>
    <col min="2562" max="2562" customWidth="1" width="73.0" style="50"/>
    <col min="2563" max="2563" customWidth="1" width="22.164062" style="50"/>
    <col min="2564" max="2564" customWidth="1" width="21.0" style="50"/>
    <col min="2565" max="2565" customWidth="1" bestFit="1" width="23.0" style="50"/>
    <col min="2566" max="2566" customWidth="1" bestFit="1" width="20.5" style="50"/>
    <col min="2567" max="2567" customWidth="1" width="25.0" style="50"/>
    <col min="2568" max="2568" customWidth="1" width="4.5" style="50"/>
    <col min="2569" max="2816" customWidth="0" width="12.0" style="50"/>
    <col min="2817" max="2817" customWidth="1" width="6.5" style="50"/>
    <col min="2818" max="2818" customWidth="1" width="73.0" style="50"/>
    <col min="2819" max="2819" customWidth="1" width="22.164062" style="50"/>
    <col min="2820" max="2820" customWidth="1" width="21.0" style="50"/>
    <col min="2821" max="2821" customWidth="1" bestFit="1" width="23.0" style="50"/>
    <col min="2822" max="2822" customWidth="1" bestFit="1" width="20.5" style="50"/>
    <col min="2823" max="2823" customWidth="1" width="25.0" style="50"/>
    <col min="2824" max="2824" customWidth="1" width="4.5" style="50"/>
    <col min="2825" max="3072" customWidth="0" width="12.0" style="50"/>
    <col min="3073" max="3073" customWidth="1" width="6.5" style="50"/>
    <col min="3074" max="3074" customWidth="1" width="73.0" style="50"/>
    <col min="3075" max="3075" customWidth="1" width="22.164062" style="50"/>
    <col min="3076" max="3076" customWidth="1" width="21.0" style="50"/>
    <col min="3077" max="3077" customWidth="1" bestFit="1" width="23.0" style="50"/>
    <col min="3078" max="3078" customWidth="1" bestFit="1" width="20.5" style="50"/>
    <col min="3079" max="3079" customWidth="1" width="25.0" style="50"/>
    <col min="3080" max="3080" customWidth="1" width="4.5" style="50"/>
    <col min="3081" max="3328" customWidth="0" width="12.0" style="50"/>
    <col min="3329" max="3329" customWidth="1" width="6.5" style="50"/>
    <col min="3330" max="3330" customWidth="1" width="73.0" style="50"/>
    <col min="3331" max="3331" customWidth="1" width="22.164062" style="50"/>
    <col min="3332" max="3332" customWidth="1" width="21.0" style="50"/>
    <col min="3333" max="3333" customWidth="1" bestFit="1" width="23.0" style="50"/>
    <col min="3334" max="3334" customWidth="1" bestFit="1" width="20.5" style="50"/>
    <col min="3335" max="3335" customWidth="1" width="25.0" style="50"/>
    <col min="3336" max="3336" customWidth="1" width="4.5" style="50"/>
    <col min="3337" max="3584" customWidth="0" width="12.0" style="50"/>
    <col min="3585" max="3585" customWidth="1" width="6.5" style="50"/>
    <col min="3586" max="3586" customWidth="1" width="73.0" style="50"/>
    <col min="3587" max="3587" customWidth="1" width="22.164062" style="50"/>
    <col min="3588" max="3588" customWidth="1" width="21.0" style="50"/>
    <col min="3589" max="3589" customWidth="1" bestFit="1" width="23.0" style="50"/>
    <col min="3590" max="3590" customWidth="1" bestFit="1" width="20.5" style="50"/>
    <col min="3591" max="3591" customWidth="1" width="25.0" style="50"/>
    <col min="3592" max="3592" customWidth="1" width="4.5" style="50"/>
    <col min="3593" max="3840" customWidth="0" width="12.0" style="50"/>
    <col min="3841" max="3841" customWidth="1" width="6.5" style="50"/>
    <col min="3842" max="3842" customWidth="1" width="73.0" style="50"/>
    <col min="3843" max="3843" customWidth="1" width="22.164062" style="50"/>
    <col min="3844" max="3844" customWidth="1" width="21.0" style="50"/>
    <col min="3845" max="3845" customWidth="1" bestFit="1" width="23.0" style="50"/>
    <col min="3846" max="3846" customWidth="1" bestFit="1" width="20.5" style="50"/>
    <col min="3847" max="3847" customWidth="1" width="25.0" style="50"/>
    <col min="3848" max="3848" customWidth="1" width="4.5" style="50"/>
    <col min="3849" max="4096" customWidth="0" width="12.0" style="50"/>
    <col min="4097" max="4097" customWidth="1" width="6.5" style="50"/>
    <col min="4098" max="4098" customWidth="1" width="73.0" style="50"/>
    <col min="4099" max="4099" customWidth="1" width="22.164062" style="50"/>
    <col min="4100" max="4100" customWidth="1" width="21.0" style="50"/>
    <col min="4101" max="4101" customWidth="1" bestFit="1" width="23.0" style="50"/>
    <col min="4102" max="4102" customWidth="1" bestFit="1" width="20.5" style="50"/>
    <col min="4103" max="4103" customWidth="1" width="25.0" style="50"/>
    <col min="4104" max="4104" customWidth="1" width="4.5" style="50"/>
    <col min="4105" max="4352" customWidth="0" width="12.0" style="50"/>
    <col min="4353" max="4353" customWidth="1" width="6.5" style="50"/>
    <col min="4354" max="4354" customWidth="1" width="73.0" style="50"/>
    <col min="4355" max="4355" customWidth="1" width="22.164062" style="50"/>
    <col min="4356" max="4356" customWidth="1" width="21.0" style="50"/>
    <col min="4357" max="4357" customWidth="1" bestFit="1" width="23.0" style="50"/>
    <col min="4358" max="4358" customWidth="1" bestFit="1" width="20.5" style="50"/>
    <col min="4359" max="4359" customWidth="1" width="25.0" style="50"/>
    <col min="4360" max="4360" customWidth="1" width="4.5" style="50"/>
    <col min="4361" max="4608" customWidth="0" width="12.0" style="50"/>
    <col min="4609" max="4609" customWidth="1" width="6.5" style="50"/>
    <col min="4610" max="4610" customWidth="1" width="73.0" style="50"/>
    <col min="4611" max="4611" customWidth="1" width="22.164062" style="50"/>
    <col min="4612" max="4612" customWidth="1" width="21.0" style="50"/>
    <col min="4613" max="4613" customWidth="1" bestFit="1" width="23.0" style="50"/>
    <col min="4614" max="4614" customWidth="1" bestFit="1" width="20.5" style="50"/>
    <col min="4615" max="4615" customWidth="1" width="25.0" style="50"/>
    <col min="4616" max="4616" customWidth="1" width="4.5" style="50"/>
    <col min="4617" max="4864" customWidth="0" width="12.0" style="50"/>
    <col min="4865" max="4865" customWidth="1" width="6.5" style="50"/>
    <col min="4866" max="4866" customWidth="1" width="73.0" style="50"/>
    <col min="4867" max="4867" customWidth="1" width="22.164062" style="50"/>
    <col min="4868" max="4868" customWidth="1" width="21.0" style="50"/>
    <col min="4869" max="4869" customWidth="1" bestFit="1" width="23.0" style="50"/>
    <col min="4870" max="4870" customWidth="1" bestFit="1" width="20.5" style="50"/>
    <col min="4871" max="4871" customWidth="1" width="25.0" style="50"/>
    <col min="4872" max="4872" customWidth="1" width="4.5" style="50"/>
    <col min="4873" max="5120" customWidth="0" width="12.0" style="50"/>
    <col min="5121" max="5121" customWidth="1" width="6.5" style="50"/>
    <col min="5122" max="5122" customWidth="1" width="73.0" style="50"/>
    <col min="5123" max="5123" customWidth="1" width="22.164062" style="50"/>
    <col min="5124" max="5124" customWidth="1" width="21.0" style="50"/>
    <col min="5125" max="5125" customWidth="1" bestFit="1" width="23.0" style="50"/>
    <col min="5126" max="5126" customWidth="1" bestFit="1" width="20.5" style="50"/>
    <col min="5127" max="5127" customWidth="1" width="25.0" style="50"/>
    <col min="5128" max="5128" customWidth="1" width="4.5" style="50"/>
    <col min="5129" max="5376" customWidth="0" width="12.0" style="50"/>
    <col min="5377" max="5377" customWidth="1" width="6.5" style="50"/>
    <col min="5378" max="5378" customWidth="1" width="73.0" style="50"/>
    <col min="5379" max="5379" customWidth="1" width="22.164062" style="50"/>
    <col min="5380" max="5380" customWidth="1" width="21.0" style="50"/>
    <col min="5381" max="5381" customWidth="1" bestFit="1" width="23.0" style="50"/>
    <col min="5382" max="5382" customWidth="1" bestFit="1" width="20.5" style="50"/>
    <col min="5383" max="5383" customWidth="1" width="25.0" style="50"/>
    <col min="5384" max="5384" customWidth="1" width="4.5" style="50"/>
    <col min="5385" max="5632" customWidth="0" width="12.0" style="50"/>
    <col min="5633" max="5633" customWidth="1" width="6.5" style="50"/>
    <col min="5634" max="5634" customWidth="1" width="73.0" style="50"/>
    <col min="5635" max="5635" customWidth="1" width="22.164062" style="50"/>
    <col min="5636" max="5636" customWidth="1" width="21.0" style="50"/>
    <col min="5637" max="5637" customWidth="1" bestFit="1" width="23.0" style="50"/>
    <col min="5638" max="5638" customWidth="1" bestFit="1" width="20.5" style="50"/>
    <col min="5639" max="5639" customWidth="1" width="25.0" style="50"/>
    <col min="5640" max="5640" customWidth="1" width="4.5" style="50"/>
    <col min="5641" max="5888" customWidth="0" width="12.0" style="50"/>
    <col min="5889" max="5889" customWidth="1" width="6.5" style="50"/>
    <col min="5890" max="5890" customWidth="1" width="73.0" style="50"/>
    <col min="5891" max="5891" customWidth="1" width="22.164062" style="50"/>
    <col min="5892" max="5892" customWidth="1" width="21.0" style="50"/>
    <col min="5893" max="5893" customWidth="1" bestFit="1" width="23.0" style="50"/>
    <col min="5894" max="5894" customWidth="1" bestFit="1" width="20.5" style="50"/>
    <col min="5895" max="5895" customWidth="1" width="25.0" style="50"/>
    <col min="5896" max="5896" customWidth="1" width="4.5" style="50"/>
    <col min="5897" max="6144" customWidth="0" width="12.0" style="50"/>
    <col min="6145" max="6145" customWidth="1" width="6.5" style="50"/>
    <col min="6146" max="6146" customWidth="1" width="73.0" style="50"/>
    <col min="6147" max="6147" customWidth="1" width="22.164062" style="50"/>
    <col min="6148" max="6148" customWidth="1" width="21.0" style="50"/>
    <col min="6149" max="6149" customWidth="1" bestFit="1" width="23.0" style="50"/>
    <col min="6150" max="6150" customWidth="1" bestFit="1" width="20.5" style="50"/>
    <col min="6151" max="6151" customWidth="1" width="25.0" style="50"/>
    <col min="6152" max="6152" customWidth="1" width="4.5" style="50"/>
    <col min="6153" max="6400" customWidth="0" width="12.0" style="50"/>
    <col min="6401" max="6401" customWidth="1" width="6.5" style="50"/>
    <col min="6402" max="6402" customWidth="1" width="73.0" style="50"/>
    <col min="6403" max="6403" customWidth="1" width="22.164062" style="50"/>
    <col min="6404" max="6404" customWidth="1" width="21.0" style="50"/>
    <col min="6405" max="6405" customWidth="1" bestFit="1" width="23.0" style="50"/>
    <col min="6406" max="6406" customWidth="1" bestFit="1" width="20.5" style="50"/>
    <col min="6407" max="6407" customWidth="1" width="25.0" style="50"/>
    <col min="6408" max="6408" customWidth="1" width="4.5" style="50"/>
    <col min="6409" max="6656" customWidth="0" width="12.0" style="50"/>
    <col min="6657" max="6657" customWidth="1" width="6.5" style="50"/>
    <col min="6658" max="6658" customWidth="1" width="73.0" style="50"/>
    <col min="6659" max="6659" customWidth="1" width="22.164062" style="50"/>
    <col min="6660" max="6660" customWidth="1" width="21.0" style="50"/>
    <col min="6661" max="6661" customWidth="1" bestFit="1" width="23.0" style="50"/>
    <col min="6662" max="6662" customWidth="1" bestFit="1" width="20.5" style="50"/>
    <col min="6663" max="6663" customWidth="1" width="25.0" style="50"/>
    <col min="6664" max="6664" customWidth="1" width="4.5" style="50"/>
    <col min="6665" max="6912" customWidth="0" width="12.0" style="50"/>
    <col min="6913" max="6913" customWidth="1" width="6.5" style="50"/>
    <col min="6914" max="6914" customWidth="1" width="73.0" style="50"/>
    <col min="6915" max="6915" customWidth="1" width="22.164062" style="50"/>
    <col min="6916" max="6916" customWidth="1" width="21.0" style="50"/>
    <col min="6917" max="6917" customWidth="1" bestFit="1" width="23.0" style="50"/>
    <col min="6918" max="6918" customWidth="1" bestFit="1" width="20.5" style="50"/>
    <col min="6919" max="6919" customWidth="1" width="25.0" style="50"/>
    <col min="6920" max="6920" customWidth="1" width="4.5" style="50"/>
    <col min="6921" max="7168" customWidth="0" width="12.0" style="50"/>
    <col min="7169" max="7169" customWidth="1" width="6.5" style="50"/>
    <col min="7170" max="7170" customWidth="1" width="73.0" style="50"/>
    <col min="7171" max="7171" customWidth="1" width="22.164062" style="50"/>
    <col min="7172" max="7172" customWidth="1" width="21.0" style="50"/>
    <col min="7173" max="7173" customWidth="1" bestFit="1" width="23.0" style="50"/>
    <col min="7174" max="7174" customWidth="1" bestFit="1" width="20.5" style="50"/>
    <col min="7175" max="7175" customWidth="1" width="25.0" style="50"/>
    <col min="7176" max="7176" customWidth="1" width="4.5" style="50"/>
    <col min="7177" max="7424" customWidth="0" width="12.0" style="50"/>
    <col min="7425" max="7425" customWidth="1" width="6.5" style="50"/>
    <col min="7426" max="7426" customWidth="1" width="73.0" style="50"/>
    <col min="7427" max="7427" customWidth="1" width="22.164062" style="50"/>
    <col min="7428" max="7428" customWidth="1" width="21.0" style="50"/>
    <col min="7429" max="7429" customWidth="1" bestFit="1" width="23.0" style="50"/>
    <col min="7430" max="7430" customWidth="1" bestFit="1" width="20.5" style="50"/>
    <col min="7431" max="7431" customWidth="1" width="25.0" style="50"/>
    <col min="7432" max="7432" customWidth="1" width="4.5" style="50"/>
    <col min="7433" max="7680" customWidth="0" width="12.0" style="50"/>
    <col min="7681" max="7681" customWidth="1" width="6.5" style="50"/>
    <col min="7682" max="7682" customWidth="1" width="73.0" style="50"/>
    <col min="7683" max="7683" customWidth="1" width="22.164062" style="50"/>
    <col min="7684" max="7684" customWidth="1" width="21.0" style="50"/>
    <col min="7685" max="7685" customWidth="1" bestFit="1" width="23.0" style="50"/>
    <col min="7686" max="7686" customWidth="1" bestFit="1" width="20.5" style="50"/>
    <col min="7687" max="7687" customWidth="1" width="25.0" style="50"/>
    <col min="7688" max="7688" customWidth="1" width="4.5" style="50"/>
    <col min="7689" max="7936" customWidth="0" width="12.0" style="50"/>
    <col min="7937" max="7937" customWidth="1" width="6.5" style="50"/>
    <col min="7938" max="7938" customWidth="1" width="73.0" style="50"/>
    <col min="7939" max="7939" customWidth="1" width="22.164062" style="50"/>
    <col min="7940" max="7940" customWidth="1" width="21.0" style="50"/>
    <col min="7941" max="7941" customWidth="1" bestFit="1" width="23.0" style="50"/>
    <col min="7942" max="7942" customWidth="1" bestFit="1" width="20.5" style="50"/>
    <col min="7943" max="7943" customWidth="1" width="25.0" style="50"/>
    <col min="7944" max="7944" customWidth="1" width="4.5" style="50"/>
    <col min="7945" max="8192" customWidth="0" width="12.0" style="50"/>
    <col min="8193" max="8193" customWidth="1" width="6.5" style="50"/>
    <col min="8194" max="8194" customWidth="1" width="73.0" style="50"/>
    <col min="8195" max="8195" customWidth="1" width="22.164062" style="50"/>
    <col min="8196" max="8196" customWidth="1" width="21.0" style="50"/>
    <col min="8197" max="8197" customWidth="1" bestFit="1" width="23.0" style="50"/>
    <col min="8198" max="8198" customWidth="1" bestFit="1" width="20.5" style="50"/>
    <col min="8199" max="8199" customWidth="1" width="25.0" style="50"/>
    <col min="8200" max="8200" customWidth="1" width="4.5" style="50"/>
    <col min="8201" max="8448" customWidth="0" width="12.0" style="50"/>
    <col min="8449" max="8449" customWidth="1" width="6.5" style="50"/>
    <col min="8450" max="8450" customWidth="1" width="73.0" style="50"/>
    <col min="8451" max="8451" customWidth="1" width="22.164062" style="50"/>
    <col min="8452" max="8452" customWidth="1" width="21.0" style="50"/>
    <col min="8453" max="8453" customWidth="1" bestFit="1" width="23.0" style="50"/>
    <col min="8454" max="8454" customWidth="1" bestFit="1" width="20.5" style="50"/>
    <col min="8455" max="8455" customWidth="1" width="25.0" style="50"/>
    <col min="8456" max="8456" customWidth="1" width="4.5" style="50"/>
    <col min="8457" max="8704" customWidth="0" width="12.0" style="50"/>
    <col min="8705" max="8705" customWidth="1" width="6.5" style="50"/>
    <col min="8706" max="8706" customWidth="1" width="73.0" style="50"/>
    <col min="8707" max="8707" customWidth="1" width="22.164062" style="50"/>
    <col min="8708" max="8708" customWidth="1" width="21.0" style="50"/>
    <col min="8709" max="8709" customWidth="1" bestFit="1" width="23.0" style="50"/>
    <col min="8710" max="8710" customWidth="1" bestFit="1" width="20.5" style="50"/>
    <col min="8711" max="8711" customWidth="1" width="25.0" style="50"/>
    <col min="8712" max="8712" customWidth="1" width="4.5" style="50"/>
    <col min="8713" max="8960" customWidth="0" width="12.0" style="50"/>
    <col min="8961" max="8961" customWidth="1" width="6.5" style="50"/>
    <col min="8962" max="8962" customWidth="1" width="73.0" style="50"/>
    <col min="8963" max="8963" customWidth="1" width="22.164062" style="50"/>
    <col min="8964" max="8964" customWidth="1" width="21.0" style="50"/>
    <col min="8965" max="8965" customWidth="1" bestFit="1" width="23.0" style="50"/>
    <col min="8966" max="8966" customWidth="1" bestFit="1" width="20.5" style="50"/>
    <col min="8967" max="8967" customWidth="1" width="25.0" style="50"/>
    <col min="8968" max="8968" customWidth="1" width="4.5" style="50"/>
    <col min="8969" max="9216" customWidth="0" width="12.0" style="50"/>
    <col min="9217" max="9217" customWidth="1" width="6.5" style="50"/>
    <col min="9218" max="9218" customWidth="1" width="73.0" style="50"/>
    <col min="9219" max="9219" customWidth="1" width="22.164062" style="50"/>
    <col min="9220" max="9220" customWidth="1" width="21.0" style="50"/>
    <col min="9221" max="9221" customWidth="1" bestFit="1" width="23.0" style="50"/>
    <col min="9222" max="9222" customWidth="1" bestFit="1" width="20.5" style="50"/>
    <col min="9223" max="9223" customWidth="1" width="25.0" style="50"/>
    <col min="9224" max="9224" customWidth="1" width="4.5" style="50"/>
    <col min="9225" max="9472" customWidth="0" width="12.0" style="50"/>
    <col min="9473" max="9473" customWidth="1" width="6.5" style="50"/>
    <col min="9474" max="9474" customWidth="1" width="73.0" style="50"/>
    <col min="9475" max="9475" customWidth="1" width="22.164062" style="50"/>
    <col min="9476" max="9476" customWidth="1" width="21.0" style="50"/>
    <col min="9477" max="9477" customWidth="1" bestFit="1" width="23.0" style="50"/>
    <col min="9478" max="9478" customWidth="1" bestFit="1" width="20.5" style="50"/>
    <col min="9479" max="9479" customWidth="1" width="25.0" style="50"/>
    <col min="9480" max="9480" customWidth="1" width="4.5" style="50"/>
    <col min="9481" max="9728" customWidth="0" width="12.0" style="50"/>
    <col min="9729" max="9729" customWidth="1" width="6.5" style="50"/>
    <col min="9730" max="9730" customWidth="1" width="73.0" style="50"/>
    <col min="9731" max="9731" customWidth="1" width="22.164062" style="50"/>
    <col min="9732" max="9732" customWidth="1" width="21.0" style="50"/>
    <col min="9733" max="9733" customWidth="1" bestFit="1" width="23.0" style="50"/>
    <col min="9734" max="9734" customWidth="1" bestFit="1" width="20.5" style="50"/>
    <col min="9735" max="9735" customWidth="1" width="25.0" style="50"/>
    <col min="9736" max="9736" customWidth="1" width="4.5" style="50"/>
    <col min="9737" max="9984" customWidth="0" width="12.0" style="50"/>
    <col min="9985" max="9985" customWidth="1" width="6.5" style="50"/>
    <col min="9986" max="9986" customWidth="1" width="73.0" style="50"/>
    <col min="9987" max="9987" customWidth="1" width="22.164062" style="50"/>
    <col min="9988" max="9988" customWidth="1" width="21.0" style="50"/>
    <col min="9989" max="9989" customWidth="1" bestFit="1" width="23.0" style="50"/>
    <col min="9990" max="9990" customWidth="1" bestFit="1" width="20.5" style="50"/>
    <col min="9991" max="9991" customWidth="1" width="25.0" style="50"/>
    <col min="9992" max="9992" customWidth="1" width="4.5" style="50"/>
    <col min="9993" max="10240" customWidth="0" width="12.0" style="50"/>
    <col min="10241" max="10241" customWidth="1" width="6.5" style="50"/>
    <col min="10242" max="10242" customWidth="1" width="73.0" style="50"/>
    <col min="10243" max="10243" customWidth="1" width="22.164062" style="50"/>
    <col min="10244" max="10244" customWidth="1" width="21.0" style="50"/>
    <col min="10245" max="10245" customWidth="1" bestFit="1" width="23.0" style="50"/>
    <col min="10246" max="10246" customWidth="1" bestFit="1" width="20.5" style="50"/>
    <col min="10247" max="10247" customWidth="1" width="25.0" style="50"/>
    <col min="10248" max="10248" customWidth="1" width="4.5" style="50"/>
    <col min="10249" max="10496" customWidth="0" width="12.0" style="50"/>
    <col min="10497" max="10497" customWidth="1" width="6.5" style="50"/>
    <col min="10498" max="10498" customWidth="1" width="73.0" style="50"/>
    <col min="10499" max="10499" customWidth="1" width="22.164062" style="50"/>
    <col min="10500" max="10500" customWidth="1" width="21.0" style="50"/>
    <col min="10501" max="10501" customWidth="1" bestFit="1" width="23.0" style="50"/>
    <col min="10502" max="10502" customWidth="1" bestFit="1" width="20.5" style="50"/>
    <col min="10503" max="10503" customWidth="1" width="25.0" style="50"/>
    <col min="10504" max="10504" customWidth="1" width="4.5" style="50"/>
    <col min="10505" max="10752" customWidth="0" width="12.0" style="50"/>
    <col min="10753" max="10753" customWidth="1" width="6.5" style="50"/>
    <col min="10754" max="10754" customWidth="1" width="73.0" style="50"/>
    <col min="10755" max="10755" customWidth="1" width="22.164062" style="50"/>
    <col min="10756" max="10756" customWidth="1" width="21.0" style="50"/>
    <col min="10757" max="10757" customWidth="1" bestFit="1" width="23.0" style="50"/>
    <col min="10758" max="10758" customWidth="1" bestFit="1" width="20.5" style="50"/>
    <col min="10759" max="10759" customWidth="1" width="25.0" style="50"/>
    <col min="10760" max="10760" customWidth="1" width="4.5" style="50"/>
    <col min="10761" max="11008" customWidth="0" width="12.0" style="50"/>
    <col min="11009" max="11009" customWidth="1" width="6.5" style="50"/>
    <col min="11010" max="11010" customWidth="1" width="73.0" style="50"/>
    <col min="11011" max="11011" customWidth="1" width="22.164062" style="50"/>
    <col min="11012" max="11012" customWidth="1" width="21.0" style="50"/>
    <col min="11013" max="11013" customWidth="1" bestFit="1" width="23.0" style="50"/>
    <col min="11014" max="11014" customWidth="1" bestFit="1" width="20.5" style="50"/>
    <col min="11015" max="11015" customWidth="1" width="25.0" style="50"/>
    <col min="11016" max="11016" customWidth="1" width="4.5" style="50"/>
    <col min="11017" max="11264" customWidth="0" width="12.0" style="50"/>
    <col min="11265" max="11265" customWidth="1" width="6.5" style="50"/>
    <col min="11266" max="11266" customWidth="1" width="73.0" style="50"/>
    <col min="11267" max="11267" customWidth="1" width="22.164062" style="50"/>
    <col min="11268" max="11268" customWidth="1" width="21.0" style="50"/>
    <col min="11269" max="11269" customWidth="1" bestFit="1" width="23.0" style="50"/>
    <col min="11270" max="11270" customWidth="1" bestFit="1" width="20.5" style="50"/>
    <col min="11271" max="11271" customWidth="1" width="25.0" style="50"/>
    <col min="11272" max="11272" customWidth="1" width="4.5" style="50"/>
    <col min="11273" max="11520" customWidth="0" width="12.0" style="50"/>
    <col min="11521" max="11521" customWidth="1" width="6.5" style="50"/>
    <col min="11522" max="11522" customWidth="1" width="73.0" style="50"/>
    <col min="11523" max="11523" customWidth="1" width="22.164062" style="50"/>
    <col min="11524" max="11524" customWidth="1" width="21.0" style="50"/>
    <col min="11525" max="11525" customWidth="1" bestFit="1" width="23.0" style="50"/>
    <col min="11526" max="11526" customWidth="1" bestFit="1" width="20.5" style="50"/>
    <col min="11527" max="11527" customWidth="1" width="25.0" style="50"/>
    <col min="11528" max="11528" customWidth="1" width="4.5" style="50"/>
    <col min="11529" max="11776" customWidth="0" width="12.0" style="50"/>
    <col min="11777" max="11777" customWidth="1" width="6.5" style="50"/>
    <col min="11778" max="11778" customWidth="1" width="73.0" style="50"/>
    <col min="11779" max="11779" customWidth="1" width="22.164062" style="50"/>
    <col min="11780" max="11780" customWidth="1" width="21.0" style="50"/>
    <col min="11781" max="11781" customWidth="1" bestFit="1" width="23.0" style="50"/>
    <col min="11782" max="11782" customWidth="1" bestFit="1" width="20.5" style="50"/>
    <col min="11783" max="11783" customWidth="1" width="25.0" style="50"/>
    <col min="11784" max="11784" customWidth="1" width="4.5" style="50"/>
    <col min="11785" max="12032" customWidth="0" width="12.0" style="50"/>
    <col min="12033" max="12033" customWidth="1" width="6.5" style="50"/>
    <col min="12034" max="12034" customWidth="1" width="73.0" style="50"/>
    <col min="12035" max="12035" customWidth="1" width="22.164062" style="50"/>
    <col min="12036" max="12036" customWidth="1" width="21.0" style="50"/>
    <col min="12037" max="12037" customWidth="1" bestFit="1" width="23.0" style="50"/>
    <col min="12038" max="12038" customWidth="1" bestFit="1" width="20.5" style="50"/>
    <col min="12039" max="12039" customWidth="1" width="25.0" style="50"/>
    <col min="12040" max="12040" customWidth="1" width="4.5" style="50"/>
    <col min="12041" max="12288" customWidth="0" width="12.0" style="50"/>
    <col min="12289" max="12289" customWidth="1" width="6.5" style="50"/>
    <col min="12290" max="12290" customWidth="1" width="73.0" style="50"/>
    <col min="12291" max="12291" customWidth="1" width="22.164062" style="50"/>
    <col min="12292" max="12292" customWidth="1" width="21.0" style="50"/>
    <col min="12293" max="12293" customWidth="1" bestFit="1" width="23.0" style="50"/>
    <col min="12294" max="12294" customWidth="1" bestFit="1" width="20.5" style="50"/>
    <col min="12295" max="12295" customWidth="1" width="25.0" style="50"/>
    <col min="12296" max="12296" customWidth="1" width="4.5" style="50"/>
    <col min="12297" max="12544" customWidth="0" width="12.0" style="50"/>
    <col min="12545" max="12545" customWidth="1" width="6.5" style="50"/>
    <col min="12546" max="12546" customWidth="1" width="73.0" style="50"/>
    <col min="12547" max="12547" customWidth="1" width="22.164062" style="50"/>
    <col min="12548" max="12548" customWidth="1" width="21.0" style="50"/>
    <col min="12549" max="12549" customWidth="1" bestFit="1" width="23.0" style="50"/>
    <col min="12550" max="12550" customWidth="1" bestFit="1" width="20.5" style="50"/>
    <col min="12551" max="12551" customWidth="1" width="25.0" style="50"/>
    <col min="12552" max="12552" customWidth="1" width="4.5" style="50"/>
    <col min="12553" max="12800" customWidth="0" width="12.0" style="50"/>
    <col min="12801" max="12801" customWidth="1" width="6.5" style="50"/>
    <col min="12802" max="12802" customWidth="1" width="73.0" style="50"/>
    <col min="12803" max="12803" customWidth="1" width="22.164062" style="50"/>
    <col min="12804" max="12804" customWidth="1" width="21.0" style="50"/>
    <col min="12805" max="12805" customWidth="1" bestFit="1" width="23.0" style="50"/>
    <col min="12806" max="12806" customWidth="1" bestFit="1" width="20.5" style="50"/>
    <col min="12807" max="12807" customWidth="1" width="25.0" style="50"/>
    <col min="12808" max="12808" customWidth="1" width="4.5" style="50"/>
    <col min="12809" max="13056" customWidth="0" width="12.0" style="50"/>
    <col min="13057" max="13057" customWidth="1" width="6.5" style="50"/>
    <col min="13058" max="13058" customWidth="1" width="73.0" style="50"/>
    <col min="13059" max="13059" customWidth="1" width="22.164062" style="50"/>
    <col min="13060" max="13060" customWidth="1" width="21.0" style="50"/>
    <col min="13061" max="13061" customWidth="1" bestFit="1" width="23.0" style="50"/>
    <col min="13062" max="13062" customWidth="1" bestFit="1" width="20.5" style="50"/>
    <col min="13063" max="13063" customWidth="1" width="25.0" style="50"/>
    <col min="13064" max="13064" customWidth="1" width="4.5" style="50"/>
    <col min="13065" max="13312" customWidth="0" width="12.0" style="50"/>
    <col min="13313" max="13313" customWidth="1" width="6.5" style="50"/>
    <col min="13314" max="13314" customWidth="1" width="73.0" style="50"/>
    <col min="13315" max="13315" customWidth="1" width="22.164062" style="50"/>
    <col min="13316" max="13316" customWidth="1" width="21.0" style="50"/>
    <col min="13317" max="13317" customWidth="1" bestFit="1" width="23.0" style="50"/>
    <col min="13318" max="13318" customWidth="1" bestFit="1" width="20.5" style="50"/>
    <col min="13319" max="13319" customWidth="1" width="25.0" style="50"/>
    <col min="13320" max="13320" customWidth="1" width="4.5" style="50"/>
    <col min="13321" max="13568" customWidth="0" width="12.0" style="50"/>
    <col min="13569" max="13569" customWidth="1" width="6.5" style="50"/>
    <col min="13570" max="13570" customWidth="1" width="73.0" style="50"/>
    <col min="13571" max="13571" customWidth="1" width="22.164062" style="50"/>
    <col min="13572" max="13572" customWidth="1" width="21.0" style="50"/>
    <col min="13573" max="13573" customWidth="1" bestFit="1" width="23.0" style="50"/>
    <col min="13574" max="13574" customWidth="1" bestFit="1" width="20.5" style="50"/>
    <col min="13575" max="13575" customWidth="1" width="25.0" style="50"/>
    <col min="13576" max="13576" customWidth="1" width="4.5" style="50"/>
    <col min="13577" max="13824" customWidth="0" width="12.0" style="50"/>
    <col min="13825" max="13825" customWidth="1" width="6.5" style="50"/>
    <col min="13826" max="13826" customWidth="1" width="73.0" style="50"/>
    <col min="13827" max="13827" customWidth="1" width="22.164062" style="50"/>
    <col min="13828" max="13828" customWidth="1" width="21.0" style="50"/>
    <col min="13829" max="13829" customWidth="1" bestFit="1" width="23.0" style="50"/>
    <col min="13830" max="13830" customWidth="1" bestFit="1" width="20.5" style="50"/>
    <col min="13831" max="13831" customWidth="1" width="25.0" style="50"/>
    <col min="13832" max="13832" customWidth="1" width="4.5" style="50"/>
    <col min="13833" max="14080" customWidth="0" width="12.0" style="50"/>
    <col min="14081" max="14081" customWidth="1" width="6.5" style="50"/>
    <col min="14082" max="14082" customWidth="1" width="73.0" style="50"/>
    <col min="14083" max="14083" customWidth="1" width="22.164062" style="50"/>
    <col min="14084" max="14084" customWidth="1" width="21.0" style="50"/>
    <col min="14085" max="14085" customWidth="1" bestFit="1" width="23.0" style="50"/>
    <col min="14086" max="14086" customWidth="1" bestFit="1" width="20.5" style="50"/>
    <col min="14087" max="14087" customWidth="1" width="25.0" style="50"/>
    <col min="14088" max="14088" customWidth="1" width="4.5" style="50"/>
    <col min="14089" max="14336" customWidth="0" width="12.0" style="50"/>
    <col min="14337" max="14337" customWidth="1" width="6.5" style="50"/>
    <col min="14338" max="14338" customWidth="1" width="73.0" style="50"/>
    <col min="14339" max="14339" customWidth="1" width="22.164062" style="50"/>
    <col min="14340" max="14340" customWidth="1" width="21.0" style="50"/>
    <col min="14341" max="14341" customWidth="1" bestFit="1" width="23.0" style="50"/>
    <col min="14342" max="14342" customWidth="1" bestFit="1" width="20.5" style="50"/>
    <col min="14343" max="14343" customWidth="1" width="25.0" style="50"/>
    <col min="14344" max="14344" customWidth="1" width="4.5" style="50"/>
    <col min="14345" max="14592" customWidth="0" width="12.0" style="50"/>
    <col min="14593" max="14593" customWidth="1" width="6.5" style="50"/>
    <col min="14594" max="14594" customWidth="1" width="73.0" style="50"/>
    <col min="14595" max="14595" customWidth="1" width="22.164062" style="50"/>
    <col min="14596" max="14596" customWidth="1" width="21.0" style="50"/>
    <col min="14597" max="14597" customWidth="1" bestFit="1" width="23.0" style="50"/>
    <col min="14598" max="14598" customWidth="1" bestFit="1" width="20.5" style="50"/>
    <col min="14599" max="14599" customWidth="1" width="25.0" style="50"/>
    <col min="14600" max="14600" customWidth="1" width="4.5" style="50"/>
    <col min="14601" max="14848" customWidth="0" width="12.0" style="50"/>
    <col min="14849" max="14849" customWidth="1" width="6.5" style="50"/>
    <col min="14850" max="14850" customWidth="1" width="73.0" style="50"/>
    <col min="14851" max="14851" customWidth="1" width="22.164062" style="50"/>
    <col min="14852" max="14852" customWidth="1" width="21.0" style="50"/>
    <col min="14853" max="14853" customWidth="1" bestFit="1" width="23.0" style="50"/>
    <col min="14854" max="14854" customWidth="1" bestFit="1" width="20.5" style="50"/>
    <col min="14855" max="14855" customWidth="1" width="25.0" style="50"/>
    <col min="14856" max="14856" customWidth="1" width="4.5" style="50"/>
    <col min="14857" max="15104" customWidth="0" width="12.0" style="50"/>
    <col min="15105" max="15105" customWidth="1" width="6.5" style="50"/>
    <col min="15106" max="15106" customWidth="1" width="73.0" style="50"/>
    <col min="15107" max="15107" customWidth="1" width="22.164062" style="50"/>
    <col min="15108" max="15108" customWidth="1" width="21.0" style="50"/>
    <col min="15109" max="15109" customWidth="1" bestFit="1" width="23.0" style="50"/>
    <col min="15110" max="15110" customWidth="1" bestFit="1" width="20.5" style="50"/>
    <col min="15111" max="15111" customWidth="1" width="25.0" style="50"/>
    <col min="15112" max="15112" customWidth="1" width="4.5" style="50"/>
    <col min="15113" max="15360" customWidth="0" width="12.0" style="50"/>
    <col min="15361" max="15361" customWidth="1" width="6.5" style="50"/>
    <col min="15362" max="15362" customWidth="1" width="73.0" style="50"/>
    <col min="15363" max="15363" customWidth="1" width="22.164062" style="50"/>
    <col min="15364" max="15364" customWidth="1" width="21.0" style="50"/>
    <col min="15365" max="15365" customWidth="1" bestFit="1" width="23.0" style="50"/>
    <col min="15366" max="15366" customWidth="1" bestFit="1" width="20.5" style="50"/>
    <col min="15367" max="15367" customWidth="1" width="25.0" style="50"/>
    <col min="15368" max="15368" customWidth="1" width="4.5" style="50"/>
    <col min="15369" max="15616" customWidth="0" width="12.0" style="50"/>
    <col min="15617" max="15617" customWidth="1" width="6.5" style="50"/>
    <col min="15618" max="15618" customWidth="1" width="73.0" style="50"/>
    <col min="15619" max="15619" customWidth="1" width="22.164062" style="50"/>
    <col min="15620" max="15620" customWidth="1" width="21.0" style="50"/>
    <col min="15621" max="15621" customWidth="1" bestFit="1" width="23.0" style="50"/>
    <col min="15622" max="15622" customWidth="1" bestFit="1" width="20.5" style="50"/>
    <col min="15623" max="15623" customWidth="1" width="25.0" style="50"/>
    <col min="15624" max="15624" customWidth="1" width="4.5" style="50"/>
    <col min="15625" max="15872" customWidth="0" width="12.0" style="50"/>
    <col min="15873" max="15873" customWidth="1" width="6.5" style="50"/>
    <col min="15874" max="15874" customWidth="1" width="73.0" style="50"/>
    <col min="15875" max="15875" customWidth="1" width="22.164062" style="50"/>
    <col min="15876" max="15876" customWidth="1" width="21.0" style="50"/>
    <col min="15877" max="15877" customWidth="1" bestFit="1" width="23.0" style="50"/>
    <col min="15878" max="15878" customWidth="1" bestFit="1" width="20.5" style="50"/>
    <col min="15879" max="15879" customWidth="1" width="25.0" style="50"/>
    <col min="15880" max="15880" customWidth="1" width="4.5" style="50"/>
    <col min="15881" max="16128" customWidth="0" width="12.0" style="50"/>
    <col min="16129" max="16129" customWidth="1" width="6.5" style="50"/>
    <col min="16130" max="16130" customWidth="1" width="73.0" style="50"/>
    <col min="16131" max="16131" customWidth="1" width="22.164062" style="50"/>
    <col min="16132" max="16132" customWidth="1" width="21.0" style="50"/>
    <col min="16133" max="16133" customWidth="1" bestFit="1" width="23.0" style="50"/>
    <col min="16134" max="16134" customWidth="1" bestFit="1" width="20.5" style="50"/>
    <col min="16135" max="16135" customWidth="1" width="25.0" style="50"/>
    <col min="16136" max="16136" customWidth="1" width="4.5" style="50"/>
    <col min="16137" max="16384" customWidth="0" width="12.0" style="50"/>
  </cols>
  <sheetData>
    <row r="1" spans="8:8" ht="50.25" customHeight="1">
      <c r="A1" s="52" t="s">
        <v>443</v>
      </c>
      <c r="B1" s="52"/>
      <c r="C1" s="52"/>
      <c r="D1" s="52"/>
      <c r="E1" s="52"/>
      <c r="F1" s="52"/>
      <c r="G1" s="52"/>
    </row>
    <row r="2" spans="8:8" ht="27.75">
      <c r="A2" s="15" t="s">
        <v>142</v>
      </c>
      <c r="B2" s="15"/>
      <c r="C2" s="15"/>
      <c r="D2" s="15"/>
      <c r="E2" s="15"/>
      <c r="F2" s="15"/>
      <c r="G2" s="15"/>
    </row>
    <row r="4" spans="8:8" ht="30.0" customHeight="1">
      <c r="A4" s="53" t="s">
        <v>150</v>
      </c>
      <c r="B4" s="53"/>
      <c r="C4" s="54"/>
      <c r="D4" s="66" t="s">
        <v>151</v>
      </c>
      <c r="E4" s="66" t="s">
        <v>152</v>
      </c>
      <c r="F4" s="67" t="s">
        <v>153</v>
      </c>
      <c r="G4" s="67" t="s">
        <v>154</v>
      </c>
    </row>
    <row r="5" spans="8:8" ht="36.0">
      <c r="A5" s="53"/>
      <c r="B5" s="53"/>
      <c r="C5" s="57">
        <v>1.0</v>
      </c>
      <c r="D5" s="118" t="s">
        <v>405</v>
      </c>
      <c r="E5" s="68">
        <f>+'3.Production- Mokoko Abana'!E25+'4.Production- Mokoko West'!E26</f>
        <v>1284631.74</v>
      </c>
      <c r="F5" s="63" t="s">
        <v>407</v>
      </c>
      <c r="G5" s="63">
        <f>+E5*'27. Valorisation Prod &amp; Exp.'!I33</f>
        <v>9.009978813780001E7</v>
      </c>
    </row>
    <row r="6" spans="8:8" ht="18.0">
      <c r="A6" s="53"/>
      <c r="B6" s="53"/>
      <c r="C6" s="57">
        <v>2.0</v>
      </c>
      <c r="D6" s="61"/>
      <c r="E6" s="61"/>
      <c r="F6" s="63"/>
      <c r="G6" s="63"/>
    </row>
    <row r="7" spans="8:8" ht="18.0">
      <c r="A7" s="53"/>
      <c r="B7" s="53"/>
      <c r="C7" s="57">
        <v>3.0</v>
      </c>
      <c r="D7" s="61"/>
      <c r="E7" s="61"/>
      <c r="F7" s="63"/>
      <c r="G7" s="63"/>
      <c r="H7" s="119"/>
    </row>
    <row r="8" spans="8:8" ht="36.0">
      <c r="A8" s="53" t="s">
        <v>155</v>
      </c>
      <c r="B8" s="53"/>
      <c r="C8" s="65"/>
      <c r="D8" s="66" t="s">
        <v>151</v>
      </c>
      <c r="E8" s="66" t="s">
        <v>156</v>
      </c>
      <c r="F8" s="67" t="s">
        <v>114</v>
      </c>
      <c r="G8" s="67" t="s">
        <v>157</v>
      </c>
    </row>
    <row r="9" spans="8:8" ht="36.0">
      <c r="A9" s="53"/>
      <c r="B9" s="53"/>
      <c r="C9" s="57">
        <v>1.0</v>
      </c>
      <c r="D9" s="118" t="s">
        <v>426</v>
      </c>
      <c r="E9" s="68">
        <f>+'6.Exportations &amp; vente '!C21</f>
        <v>3240003.77</v>
      </c>
      <c r="F9" s="63" t="s">
        <v>407</v>
      </c>
      <c r="G9" s="120">
        <f>+E9*'27. Valorisation Prod &amp; Exp.'!G15</f>
        <v>1.9545322742525E8</v>
      </c>
    </row>
    <row r="10" spans="8:8" ht="18.0">
      <c r="A10" s="53"/>
      <c r="B10" s="53"/>
      <c r="C10" s="57">
        <v>2.0</v>
      </c>
      <c r="D10" s="61"/>
      <c r="E10" s="61"/>
      <c r="F10" s="63"/>
      <c r="G10" s="63"/>
    </row>
    <row r="11" spans="8:8" ht="18.0">
      <c r="A11" s="53"/>
      <c r="B11" s="53"/>
      <c r="C11" s="57">
        <v>3.0</v>
      </c>
      <c r="D11" s="61"/>
      <c r="E11" s="61"/>
      <c r="F11" s="63"/>
      <c r="G11" s="63"/>
      <c r="H11" s="119"/>
    </row>
    <row r="13" spans="8:8" ht="18.0">
      <c r="A13" s="69" t="s">
        <v>14</v>
      </c>
      <c r="B13" s="69" t="s">
        <v>3</v>
      </c>
      <c r="C13" s="69" t="s">
        <v>135</v>
      </c>
      <c r="D13" s="69" t="s">
        <v>30</v>
      </c>
      <c r="E13" s="69"/>
      <c r="F13" s="69"/>
      <c r="G13" s="69" t="s">
        <v>8</v>
      </c>
    </row>
    <row r="14" spans="8:8" ht="18.0">
      <c r="A14" s="69"/>
      <c r="B14" s="69"/>
      <c r="C14" s="69"/>
      <c r="D14" s="121" t="s">
        <v>130</v>
      </c>
      <c r="E14" s="121" t="s">
        <v>31</v>
      </c>
      <c r="F14" s="121" t="s">
        <v>19</v>
      </c>
      <c r="G14" s="69"/>
    </row>
    <row r="15" spans="8:8" ht="18.0">
      <c r="A15" s="70"/>
      <c r="B15" s="70" t="s">
        <v>32</v>
      </c>
      <c r="C15" s="70"/>
      <c r="D15" s="72"/>
      <c r="E15" s="72"/>
      <c r="F15" s="72"/>
      <c r="G15" s="73"/>
    </row>
    <row r="16" spans="8:8" ht="18.0">
      <c r="A16" s="74">
        <v>1.0</v>
      </c>
      <c r="B16" s="74" t="s">
        <v>81</v>
      </c>
      <c r="C16" s="74" t="s">
        <v>33</v>
      </c>
      <c r="D16" s="75">
        <f>+'5.Part d''Huile SNH-Etat'!E26</f>
        <v>3546140.4</v>
      </c>
      <c r="E16" s="76"/>
      <c r="F16" s="76"/>
      <c r="G16" s="77"/>
    </row>
    <row r="17" spans="8:8" ht="18.0">
      <c r="A17" s="74">
        <v>2.0</v>
      </c>
      <c r="B17" s="74" t="s">
        <v>82</v>
      </c>
      <c r="C17" s="74" t="s">
        <v>33</v>
      </c>
      <c r="D17" s="75"/>
      <c r="E17" s="76"/>
      <c r="F17" s="76"/>
      <c r="G17" s="77"/>
    </row>
    <row r="18" spans="8:8" ht="18.0">
      <c r="A18" s="74">
        <v>3.0</v>
      </c>
      <c r="B18" s="74" t="s">
        <v>83</v>
      </c>
      <c r="C18" s="74" t="s">
        <v>33</v>
      </c>
      <c r="D18" s="75"/>
      <c r="E18" s="76"/>
      <c r="F18" s="76"/>
      <c r="G18" s="77"/>
    </row>
    <row r="19" spans="8:8" ht="18.0">
      <c r="A19" s="74">
        <v>4.0</v>
      </c>
      <c r="B19" s="74" t="s">
        <v>84</v>
      </c>
      <c r="C19" s="74" t="s">
        <v>34</v>
      </c>
      <c r="D19" s="75"/>
      <c r="E19" s="76"/>
      <c r="F19" s="76"/>
      <c r="G19" s="77"/>
    </row>
    <row r="20" spans="8:8" ht="18.0">
      <c r="A20" s="74">
        <v>5.0</v>
      </c>
      <c r="B20" s="74" t="s">
        <v>85</v>
      </c>
      <c r="C20" s="74" t="s">
        <v>34</v>
      </c>
      <c r="D20" s="75"/>
      <c r="E20" s="76"/>
      <c r="F20" s="76"/>
      <c r="G20" s="77"/>
    </row>
    <row r="21" spans="8:8" ht="18.0">
      <c r="A21" s="74">
        <v>6.0</v>
      </c>
      <c r="B21" s="74" t="s">
        <v>86</v>
      </c>
      <c r="C21" s="74" t="s">
        <v>34</v>
      </c>
      <c r="D21" s="75"/>
      <c r="E21" s="76"/>
      <c r="F21" s="76"/>
      <c r="G21" s="77"/>
    </row>
    <row r="22" spans="8:8" ht="18.0">
      <c r="A22" s="79"/>
      <c r="B22" s="79" t="s">
        <v>35</v>
      </c>
      <c r="C22" s="79"/>
      <c r="D22" s="80">
        <f>SUM(D16:D21)</f>
        <v>3546140.4</v>
      </c>
      <c r="E22" s="80"/>
      <c r="F22" s="80"/>
      <c r="G22" s="81"/>
    </row>
    <row r="23" spans="8:8" ht="18.0">
      <c r="A23" s="70"/>
      <c r="B23" s="70" t="s">
        <v>36</v>
      </c>
      <c r="C23" s="70"/>
      <c r="D23" s="72"/>
      <c r="E23" s="72"/>
      <c r="F23" s="72"/>
      <c r="G23" s="73"/>
    </row>
    <row r="24" spans="8:8" ht="18.0">
      <c r="A24" s="74">
        <v>7.0</v>
      </c>
      <c r="B24" s="74" t="s">
        <v>87</v>
      </c>
      <c r="C24" s="83" t="s">
        <v>133</v>
      </c>
      <c r="D24" s="75"/>
      <c r="E24" s="77"/>
      <c r="F24" s="77"/>
      <c r="G24" s="77"/>
    </row>
    <row r="25" spans="8:8" ht="18.0">
      <c r="A25" s="74">
        <v>8.0</v>
      </c>
      <c r="B25" s="74" t="s">
        <v>88</v>
      </c>
      <c r="C25" s="83" t="s">
        <v>133</v>
      </c>
      <c r="D25" s="75"/>
      <c r="E25" s="77"/>
      <c r="F25" s="77"/>
      <c r="G25" s="77"/>
    </row>
    <row r="26" spans="8:8" ht="18.0">
      <c r="A26" s="74">
        <v>9.0</v>
      </c>
      <c r="B26" s="74" t="s">
        <v>89</v>
      </c>
      <c r="C26" s="83" t="s">
        <v>133</v>
      </c>
      <c r="D26" s="75"/>
      <c r="E26" s="77"/>
      <c r="F26" s="77"/>
      <c r="G26" s="77"/>
    </row>
    <row r="27" spans="8:8" ht="18.0">
      <c r="A27" s="79"/>
      <c r="B27" s="79" t="s">
        <v>37</v>
      </c>
      <c r="C27" s="79"/>
      <c r="D27" s="80"/>
      <c r="E27" s="80">
        <f>SUM(E24:E26)</f>
        <v>0.0</v>
      </c>
      <c r="F27" s="80">
        <f>SUM(F24:F26)</f>
        <v>0.0</v>
      </c>
      <c r="G27" s="81"/>
    </row>
    <row r="28" spans="8:8" ht="18.0">
      <c r="A28" s="70"/>
      <c r="B28" s="70" t="s">
        <v>38</v>
      </c>
      <c r="C28" s="70"/>
      <c r="D28" s="72"/>
      <c r="E28" s="72"/>
      <c r="F28" s="72"/>
      <c r="G28" s="73"/>
    </row>
    <row r="29" spans="8:8" ht="18.0">
      <c r="A29" s="84">
        <v>10.0</v>
      </c>
      <c r="B29" s="74" t="s">
        <v>39</v>
      </c>
      <c r="C29" s="74" t="s">
        <v>40</v>
      </c>
      <c r="D29" s="76"/>
      <c r="E29" s="75"/>
      <c r="F29" s="75"/>
      <c r="G29" s="77"/>
    </row>
    <row r="30" spans="8:8" ht="18.0">
      <c r="A30" s="84">
        <v>11.0</v>
      </c>
      <c r="B30" s="74" t="s">
        <v>41</v>
      </c>
      <c r="C30" s="74" t="s">
        <v>40</v>
      </c>
      <c r="D30" s="76"/>
      <c r="E30" s="75"/>
      <c r="F30" s="75"/>
      <c r="G30" s="77"/>
    </row>
    <row r="31" spans="8:8" ht="18.0">
      <c r="A31" s="84">
        <v>12.0</v>
      </c>
      <c r="B31" s="74" t="s">
        <v>42</v>
      </c>
      <c r="C31" s="74" t="s">
        <v>40</v>
      </c>
      <c r="D31" s="76"/>
      <c r="E31" s="85"/>
      <c r="F31" s="85"/>
      <c r="G31" s="77"/>
    </row>
    <row r="32" spans="8:8" ht="18.0">
      <c r="A32" s="79"/>
      <c r="B32" s="79" t="s">
        <v>43</v>
      </c>
      <c r="C32" s="79"/>
      <c r="D32" s="80"/>
      <c r="E32" s="80">
        <f>+E29+E30+E31</f>
        <v>0.0</v>
      </c>
      <c r="F32" s="80">
        <f>+F29+F30+F31</f>
        <v>0.0</v>
      </c>
      <c r="G32" s="81"/>
    </row>
    <row r="33" spans="8:8" ht="18.0">
      <c r="A33" s="84">
        <v>13.0</v>
      </c>
      <c r="B33" s="74" t="s">
        <v>44</v>
      </c>
      <c r="C33" s="74" t="s">
        <v>33</v>
      </c>
      <c r="D33" s="76"/>
      <c r="E33" s="75"/>
      <c r="F33" s="75">
        <f>+'7.Red Min Prop'!D12</f>
        <v>0.0</v>
      </c>
      <c r="G33" s="77"/>
    </row>
    <row r="34" spans="8:8" ht="18.0">
      <c r="A34" s="84">
        <v>14.0</v>
      </c>
      <c r="B34" s="74" t="s">
        <v>45</v>
      </c>
      <c r="C34" s="74" t="s">
        <v>33</v>
      </c>
      <c r="D34" s="76"/>
      <c r="E34" s="75"/>
      <c r="F34" s="75"/>
      <c r="G34" s="77"/>
    </row>
    <row r="35" spans="8:8" ht="18.0">
      <c r="A35" s="84">
        <v>15.0</v>
      </c>
      <c r="B35" s="74" t="s">
        <v>134</v>
      </c>
      <c r="C35" s="74" t="s">
        <v>33</v>
      </c>
      <c r="D35" s="76"/>
      <c r="E35" s="75"/>
      <c r="F35" s="75">
        <f>+'8. Red Min Neg'!D14</f>
        <v>-6.0352958379999995E7</v>
      </c>
      <c r="G35" s="77"/>
    </row>
    <row r="36" spans="8:8" ht="18.0">
      <c r="A36" s="84">
        <v>16.0</v>
      </c>
      <c r="B36" s="74" t="s">
        <v>16</v>
      </c>
      <c r="C36" s="74" t="s">
        <v>33</v>
      </c>
      <c r="D36" s="76"/>
      <c r="E36" s="75"/>
      <c r="F36" s="75"/>
      <c r="G36" s="77"/>
    </row>
    <row r="37" spans="8:8" ht="18.0">
      <c r="A37" s="84">
        <v>17.0</v>
      </c>
      <c r="B37" s="74" t="s">
        <v>46</v>
      </c>
      <c r="C37" s="74" t="s">
        <v>33</v>
      </c>
      <c r="D37" s="76"/>
      <c r="E37" s="75"/>
      <c r="F37" s="75"/>
      <c r="G37" s="77"/>
    </row>
    <row r="38" spans="8:8" ht="18.0">
      <c r="A38" s="84">
        <v>18.0</v>
      </c>
      <c r="B38" s="74" t="s">
        <v>47</v>
      </c>
      <c r="C38" s="74" t="s">
        <v>33</v>
      </c>
      <c r="D38" s="76"/>
      <c r="E38" s="75"/>
      <c r="F38" s="75"/>
      <c r="G38" s="77"/>
    </row>
    <row r="39" spans="8:8" s="87" ht="18.0" customFormat="1">
      <c r="A39" s="84">
        <v>19.0</v>
      </c>
      <c r="B39" s="74" t="s">
        <v>48</v>
      </c>
      <c r="C39" s="74" t="s">
        <v>33</v>
      </c>
      <c r="D39" s="76"/>
      <c r="E39" s="75"/>
      <c r="F39" s="75"/>
      <c r="G39" s="77"/>
      <c r="H39" s="50"/>
      <c r="I39" s="50"/>
      <c r="J39" s="50"/>
      <c r="K39" s="50"/>
      <c r="L39" s="50"/>
      <c r="M39" s="50"/>
    </row>
    <row r="40" spans="8:8" ht="18.0">
      <c r="A40" s="84">
        <v>20.0</v>
      </c>
      <c r="B40" s="74" t="s">
        <v>49</v>
      </c>
      <c r="C40" s="74" t="s">
        <v>33</v>
      </c>
      <c r="D40" s="76"/>
      <c r="E40" s="75"/>
      <c r="F40" s="75"/>
      <c r="G40" s="77"/>
    </row>
    <row r="41" spans="8:8" ht="18.0">
      <c r="A41" s="84">
        <v>21.0</v>
      </c>
      <c r="B41" s="74" t="s">
        <v>50</v>
      </c>
      <c r="C41" s="74" t="s">
        <v>34</v>
      </c>
      <c r="D41" s="76"/>
      <c r="E41" s="75"/>
      <c r="F41" s="75">
        <f>+'16. Dividendes'!D11</f>
        <v>0.0</v>
      </c>
      <c r="G41" s="77"/>
    </row>
    <row r="42" spans="8:8" ht="18.0">
      <c r="A42" s="84">
        <v>22.0</v>
      </c>
      <c r="B42" s="74" t="s">
        <v>132</v>
      </c>
      <c r="C42" s="74" t="s">
        <v>33</v>
      </c>
      <c r="D42" s="76"/>
      <c r="E42" s="75"/>
      <c r="F42" s="75"/>
      <c r="G42" s="77"/>
    </row>
    <row r="43" spans="8:8" ht="18.0">
      <c r="A43" s="84">
        <v>23.0</v>
      </c>
      <c r="B43" s="74" t="s">
        <v>136</v>
      </c>
      <c r="C43" s="74" t="s">
        <v>80</v>
      </c>
      <c r="D43" s="76"/>
      <c r="E43" s="75"/>
      <c r="F43" s="75"/>
      <c r="G43" s="77"/>
    </row>
    <row r="44" spans="8:8" ht="18.0">
      <c r="A44" s="79"/>
      <c r="B44" s="79" t="s">
        <v>51</v>
      </c>
      <c r="C44" s="79"/>
      <c r="D44" s="80"/>
      <c r="E44" s="80">
        <f>SUM(E33:E41)</f>
        <v>0.0</v>
      </c>
      <c r="F44" s="80">
        <f>SUM(F33:F43)</f>
        <v>-6.0352958379999995E7</v>
      </c>
      <c r="G44" s="81"/>
    </row>
    <row r="45" spans="8:8" ht="36.0">
      <c r="A45" s="74">
        <v>24.0</v>
      </c>
      <c r="B45" s="74" t="s">
        <v>137</v>
      </c>
      <c r="C45" s="74" t="s">
        <v>110</v>
      </c>
      <c r="D45" s="76"/>
      <c r="E45" s="75">
        <f>+'10.IS'!C14</f>
        <v>1.4720480238E10</v>
      </c>
      <c r="F45" s="75"/>
      <c r="G45" s="77"/>
    </row>
    <row r="46" spans="8:8" ht="18.0">
      <c r="A46" s="74">
        <v>25.0</v>
      </c>
      <c r="B46" s="74" t="s">
        <v>52</v>
      </c>
      <c r="C46" s="74" t="s">
        <v>110</v>
      </c>
      <c r="D46" s="76"/>
      <c r="E46" s="75"/>
      <c r="F46" s="75"/>
      <c r="G46" s="77"/>
    </row>
    <row r="47" spans="8:8" ht="18.0">
      <c r="A47" s="74">
        <v>26.0</v>
      </c>
      <c r="B47" s="74" t="s">
        <v>28</v>
      </c>
      <c r="C47" s="74" t="s">
        <v>110</v>
      </c>
      <c r="D47" s="76"/>
      <c r="E47" s="75">
        <f>+'09. Rental Surface'!C13</f>
        <v>2.78E7</v>
      </c>
      <c r="F47" s="75"/>
      <c r="G47" s="77"/>
    </row>
    <row r="48" spans="8:8" ht="18.0">
      <c r="A48" s="74">
        <v>27.0</v>
      </c>
      <c r="B48" s="74" t="s">
        <v>124</v>
      </c>
      <c r="C48" s="74" t="s">
        <v>110</v>
      </c>
      <c r="D48" s="76"/>
      <c r="E48" s="75"/>
      <c r="F48" s="75"/>
      <c r="G48" s="77"/>
    </row>
    <row r="49" spans="8:8" ht="18.0">
      <c r="A49" s="74">
        <v>28.0</v>
      </c>
      <c r="B49" s="74" t="s">
        <v>53</v>
      </c>
      <c r="C49" s="74" t="s">
        <v>110</v>
      </c>
      <c r="D49" s="76"/>
      <c r="E49" s="75"/>
      <c r="F49" s="75"/>
      <c r="G49" s="77"/>
    </row>
    <row r="50" spans="8:8" ht="18.0">
      <c r="A50" s="74">
        <v>29.0</v>
      </c>
      <c r="B50" s="74" t="s">
        <v>54</v>
      </c>
      <c r="C50" s="74" t="s">
        <v>110</v>
      </c>
      <c r="D50" s="76"/>
      <c r="E50" s="75">
        <f>+'13. WHT Contributions'!C21</f>
        <v>1.0235632E9</v>
      </c>
      <c r="F50" s="75"/>
      <c r="G50" s="77"/>
    </row>
    <row r="51" spans="8:8" ht="18.0">
      <c r="A51" s="74">
        <v>30.0</v>
      </c>
      <c r="B51" s="74" t="s">
        <v>55</v>
      </c>
      <c r="C51" s="74" t="s">
        <v>110</v>
      </c>
      <c r="D51" s="76"/>
      <c r="E51" s="75">
        <f>+'14. Tax Penalties'!C12</f>
        <v>2.647420002E9</v>
      </c>
      <c r="F51" s="75"/>
      <c r="G51" s="77"/>
    </row>
    <row r="52" spans="8:8" ht="18.0">
      <c r="A52" s="74">
        <v>31.0</v>
      </c>
      <c r="B52" s="74" t="s">
        <v>56</v>
      </c>
      <c r="C52" s="74" t="s">
        <v>57</v>
      </c>
      <c r="D52" s="76"/>
      <c r="E52" s="75" t="e">
        <f>+'25. Payments Customs'!#REF!</f>
        <v>#REF!</v>
      </c>
      <c r="F52" s="75"/>
      <c r="G52" s="77"/>
    </row>
    <row r="53" spans="8:8" ht="18.0">
      <c r="A53" s="74">
        <v>32.0</v>
      </c>
      <c r="B53" s="74" t="s">
        <v>162</v>
      </c>
      <c r="C53" s="74" t="s">
        <v>57</v>
      </c>
      <c r="D53" s="76"/>
      <c r="E53" s="75"/>
      <c r="F53" s="75"/>
      <c r="G53" s="77"/>
    </row>
    <row r="54" spans="8:8" ht="18.0">
      <c r="A54" s="74">
        <v>33.0</v>
      </c>
      <c r="B54" s="74" t="s">
        <v>58</v>
      </c>
      <c r="C54" s="74" t="s">
        <v>57</v>
      </c>
      <c r="D54" s="76"/>
      <c r="E54" s="75">
        <f>+'26. Redres&amp;penal. Custom '!C7</f>
        <v>0.0</v>
      </c>
      <c r="F54" s="75"/>
      <c r="G54" s="77"/>
    </row>
    <row r="55" spans="8:8" ht="18.0">
      <c r="A55" s="74">
        <v>34.0</v>
      </c>
      <c r="B55" s="74" t="s">
        <v>59</v>
      </c>
      <c r="C55" s="74" t="s">
        <v>57</v>
      </c>
      <c r="D55" s="76"/>
      <c r="E55" s="75"/>
      <c r="F55" s="75"/>
      <c r="G55" s="77"/>
    </row>
    <row r="56" spans="8:8" ht="18.0">
      <c r="A56" s="74">
        <v>35.0</v>
      </c>
      <c r="B56" s="74" t="s">
        <v>61</v>
      </c>
      <c r="C56" s="74" t="s">
        <v>40</v>
      </c>
      <c r="D56" s="76"/>
      <c r="E56" s="75"/>
      <c r="F56" s="75"/>
      <c r="G56" s="77"/>
    </row>
    <row r="57" spans="8:8" ht="18.0">
      <c r="A57" s="74">
        <v>36.0</v>
      </c>
      <c r="B57" s="74" t="s">
        <v>62</v>
      </c>
      <c r="C57" s="74" t="s">
        <v>110</v>
      </c>
      <c r="D57" s="76"/>
      <c r="E57" s="75">
        <f>+'12. NEF Contributions'!C22</f>
        <v>9.8506704E7</v>
      </c>
      <c r="F57" s="75"/>
      <c r="G57" s="77"/>
    </row>
    <row r="58" spans="8:8" ht="18.0">
      <c r="A58" s="74">
        <v>37.0</v>
      </c>
      <c r="B58" s="74" t="s">
        <v>63</v>
      </c>
      <c r="C58" s="74" t="s">
        <v>110</v>
      </c>
      <c r="D58" s="76"/>
      <c r="E58" s="75">
        <f>+'11. CFC Contributions'!C24</f>
        <v>1.47760043E8</v>
      </c>
      <c r="F58" s="75"/>
      <c r="G58" s="77"/>
    </row>
    <row r="59" spans="8:8" ht="18.0">
      <c r="A59" s="74">
        <v>38.0</v>
      </c>
      <c r="B59" s="74" t="s">
        <v>64</v>
      </c>
      <c r="C59" s="74" t="s">
        <v>110</v>
      </c>
      <c r="D59" s="76"/>
      <c r="E59" s="75"/>
      <c r="F59" s="75"/>
      <c r="G59" s="77"/>
    </row>
    <row r="60" spans="8:8" ht="18.0">
      <c r="A60" s="74">
        <v>39.0</v>
      </c>
      <c r="B60" s="74" t="s">
        <v>65</v>
      </c>
      <c r="C60" s="74" t="s">
        <v>110</v>
      </c>
      <c r="D60" s="76"/>
      <c r="E60" s="75"/>
      <c r="F60" s="75"/>
      <c r="G60" s="77"/>
    </row>
    <row r="61" spans="8:8" ht="18.0">
      <c r="A61" s="74">
        <v>40.0</v>
      </c>
      <c r="B61" s="74" t="s">
        <v>66</v>
      </c>
      <c r="C61" s="74" t="s">
        <v>67</v>
      </c>
      <c r="D61" s="76"/>
      <c r="E61" s="75"/>
      <c r="F61" s="75"/>
      <c r="G61" s="77"/>
    </row>
    <row r="62" spans="8:8" ht="18.0">
      <c r="A62" s="74">
        <v>41.0</v>
      </c>
      <c r="B62" s="74" t="s">
        <v>127</v>
      </c>
      <c r="C62" s="74" t="s">
        <v>128</v>
      </c>
      <c r="D62" s="76"/>
      <c r="E62" s="75">
        <f>+'15. Paiements CNPS'!C24</f>
        <v>6.67626369E8</v>
      </c>
      <c r="F62" s="75"/>
      <c r="G62" s="77"/>
    </row>
    <row r="63" spans="8:8" ht="18.0">
      <c r="A63" s="74">
        <v>42.0</v>
      </c>
      <c r="B63" s="74" t="s">
        <v>120</v>
      </c>
      <c r="C63" s="74" t="s">
        <v>121</v>
      </c>
      <c r="D63" s="76"/>
      <c r="E63" s="75"/>
      <c r="F63" s="75"/>
      <c r="G63" s="77"/>
    </row>
    <row r="64" spans="8:8" ht="18.0">
      <c r="A64" s="74">
        <v>43.0</v>
      </c>
      <c r="B64" s="74" t="s">
        <v>136</v>
      </c>
      <c r="C64" s="74" t="s">
        <v>68</v>
      </c>
      <c r="D64" s="76"/>
      <c r="E64" s="75"/>
      <c r="F64" s="75"/>
      <c r="G64" s="77"/>
    </row>
    <row r="65" spans="8:8" ht="18.0">
      <c r="A65" s="89"/>
      <c r="B65" s="90" t="s">
        <v>69</v>
      </c>
      <c r="C65" s="90"/>
      <c r="D65" s="91"/>
      <c r="E65" s="91" t="e">
        <f>SUM(E45:E64)</f>
        <v>#REF!</v>
      </c>
      <c r="F65" s="91">
        <f>SUM(F45:F64)</f>
        <v>0.0</v>
      </c>
      <c r="G65" s="92"/>
    </row>
    <row r="66" spans="8:8" s="102" ht="18.0" customFormat="1">
      <c r="A66" s="70"/>
      <c r="B66" s="70" t="s">
        <v>158</v>
      </c>
      <c r="C66" s="70"/>
      <c r="D66" s="72"/>
      <c r="E66" s="72"/>
      <c r="F66" s="72"/>
      <c r="G66" s="73"/>
    </row>
    <row r="67" spans="8:8" s="102" ht="18.0" customFormat="1">
      <c r="A67" s="84">
        <v>44.0</v>
      </c>
      <c r="B67" s="74" t="s">
        <v>159</v>
      </c>
      <c r="C67" s="74" t="s">
        <v>15</v>
      </c>
      <c r="D67" s="76"/>
      <c r="E67" s="75" t="e">
        <f>+'22.Paiements sociaux Volontaire'!#REF!</f>
        <v>#REF!</v>
      </c>
      <c r="F67" s="75"/>
      <c r="G67" s="77"/>
    </row>
    <row r="68" spans="8:8" s="102" ht="18.0" customFormat="1">
      <c r="A68" s="84">
        <v>45.0</v>
      </c>
      <c r="B68" s="74" t="s">
        <v>160</v>
      </c>
      <c r="C68" s="74" t="s">
        <v>15</v>
      </c>
      <c r="D68" s="76"/>
      <c r="E68" s="75">
        <v>0.0</v>
      </c>
      <c r="F68" s="75"/>
      <c r="G68" s="77"/>
    </row>
    <row r="69" spans="8:8" s="102" ht="18.0" customFormat="1">
      <c r="A69" s="84">
        <v>46.0</v>
      </c>
      <c r="B69" s="74" t="s">
        <v>146</v>
      </c>
      <c r="C69" s="74" t="s">
        <v>15</v>
      </c>
      <c r="D69" s="76"/>
      <c r="E69" s="75"/>
      <c r="F69" s="75"/>
      <c r="G69" s="77"/>
    </row>
    <row r="70" spans="8:8" s="102" ht="18.0" customFormat="1">
      <c r="A70" s="89"/>
      <c r="B70" s="90" t="s">
        <v>161</v>
      </c>
      <c r="C70" s="90"/>
      <c r="D70" s="91"/>
      <c r="E70" s="91" t="e">
        <f>+E67+E68</f>
        <v>#REF!</v>
      </c>
      <c r="F70" s="91">
        <f>+F67+F68</f>
        <v>0.0</v>
      </c>
      <c r="G70" s="92"/>
    </row>
    <row r="71" spans="8:8" s="102" ht="15.0" customFormat="1">
      <c r="A71" s="102" t="s">
        <v>9</v>
      </c>
      <c r="B71" s="122" t="s">
        <v>11</v>
      </c>
      <c r="C71" s="123"/>
      <c r="D71" s="123"/>
      <c r="E71" s="123"/>
      <c r="F71" s="124"/>
      <c r="G71" s="124"/>
    </row>
    <row r="73" spans="8:8" s="104" ht="15.0" customFormat="1" customHeight="1">
      <c r="A73" s="125" t="s">
        <v>10</v>
      </c>
      <c r="B73" s="126"/>
      <c r="C73" s="126"/>
      <c r="D73" s="126"/>
      <c r="E73" s="126"/>
      <c r="F73" s="126"/>
      <c r="G73" s="126"/>
    </row>
    <row r="74" spans="8:8" s="104" ht="18.0" customFormat="1">
      <c r="A74" s="126"/>
      <c r="B74" s="126"/>
      <c r="C74" s="126"/>
      <c r="D74" s="126"/>
      <c r="E74" s="126"/>
      <c r="F74" s="126"/>
      <c r="G74" s="127"/>
    </row>
    <row r="75" spans="8:8" s="104" ht="18.0" customFormat="1">
      <c r="A75" s="128" t="s">
        <v>381</v>
      </c>
      <c r="B75" s="128"/>
      <c r="C75" s="128"/>
      <c r="D75" s="128"/>
      <c r="E75" s="128"/>
      <c r="F75" s="128"/>
      <c r="G75" s="128"/>
    </row>
    <row r="76" spans="8:8" s="104" ht="18.0" customFormat="1">
      <c r="A76" s="129" t="s">
        <v>0</v>
      </c>
      <c r="B76" s="128" t="s">
        <v>70</v>
      </c>
      <c r="C76" s="128"/>
      <c r="D76" s="128"/>
      <c r="E76" s="128"/>
      <c r="F76" s="128"/>
      <c r="G76" s="128"/>
    </row>
    <row r="77" spans="8:8" s="104" ht="18.0" customFormat="1">
      <c r="A77" s="129" t="s">
        <v>1</v>
      </c>
      <c r="B77" s="128" t="s">
        <v>71</v>
      </c>
      <c r="C77" s="128"/>
      <c r="D77" s="128"/>
      <c r="E77" s="128"/>
      <c r="F77" s="128"/>
      <c r="G77" s="128"/>
    </row>
    <row r="78" spans="8:8" s="104" ht="18.0" customFormat="1">
      <c r="A78" s="130" t="s">
        <v>2</v>
      </c>
      <c r="B78" s="131" t="s">
        <v>442</v>
      </c>
      <c r="C78" s="131"/>
      <c r="D78" s="131"/>
      <c r="E78" s="131"/>
      <c r="F78" s="131"/>
      <c r="G78" s="131"/>
    </row>
    <row r="79" spans="8:8" s="104" ht="18.0" customFormat="1">
      <c r="A79" s="129" t="s">
        <v>7</v>
      </c>
      <c r="B79" s="128" t="s">
        <v>72</v>
      </c>
      <c r="C79" s="128"/>
      <c r="D79" s="128"/>
      <c r="E79" s="128"/>
      <c r="F79" s="128"/>
      <c r="G79" s="128"/>
    </row>
    <row r="80" spans="8:8" s="104" ht="18.0" customFormat="1">
      <c r="A80" s="129" t="s">
        <v>73</v>
      </c>
      <c r="B80" s="128" t="s">
        <v>74</v>
      </c>
      <c r="C80" s="128"/>
      <c r="D80" s="128"/>
      <c r="E80" s="128"/>
      <c r="F80" s="128"/>
      <c r="G80" s="128"/>
    </row>
    <row r="81" spans="8:8" s="104" ht="18.0" customFormat="1">
      <c r="A81" s="129" t="s">
        <v>75</v>
      </c>
      <c r="B81" s="128" t="s">
        <v>76</v>
      </c>
      <c r="C81" s="128"/>
      <c r="D81" s="128"/>
      <c r="E81" s="128"/>
      <c r="F81" s="128"/>
      <c r="G81" s="128"/>
    </row>
    <row r="82" spans="8:8" s="104" ht="18.0" customFormat="1">
      <c r="A82" s="129" t="s">
        <v>77</v>
      </c>
      <c r="B82" s="128" t="s">
        <v>78</v>
      </c>
      <c r="C82" s="128"/>
      <c r="D82" s="128"/>
      <c r="E82" s="128"/>
      <c r="F82" s="128"/>
      <c r="G82" s="128"/>
    </row>
    <row r="83" spans="8:8" s="104" ht="18.75" customFormat="1">
      <c r="A83" s="132"/>
      <c r="B83" s="132"/>
      <c r="C83" s="132"/>
      <c r="D83" s="132"/>
      <c r="E83" s="132"/>
      <c r="F83" s="132"/>
      <c r="G83" s="127"/>
    </row>
    <row r="84" spans="8:8" s="104" ht="18.0" customFormat="1">
      <c r="A84" s="132"/>
      <c r="B84" s="133" t="s">
        <v>18</v>
      </c>
      <c r="C84" s="134" t="s">
        <v>399</v>
      </c>
      <c r="D84" s="135"/>
      <c r="E84" s="136"/>
      <c r="F84" s="132"/>
      <c r="G84" s="127"/>
    </row>
    <row r="85" spans="8:8" s="104" ht="18.0" customFormat="1">
      <c r="A85" s="132"/>
      <c r="B85" s="137" t="s">
        <v>5</v>
      </c>
      <c r="C85" s="138" t="s">
        <v>400</v>
      </c>
      <c r="D85" s="139"/>
      <c r="E85" s="140"/>
      <c r="F85" s="132"/>
      <c r="G85" s="127"/>
    </row>
    <row r="86" spans="8:8" s="104" ht="18.0" customFormat="1">
      <c r="A86" s="132"/>
      <c r="B86" s="137" t="s">
        <v>12</v>
      </c>
      <c r="C86" s="141"/>
      <c r="D86" s="141"/>
      <c r="E86" s="142"/>
      <c r="F86" s="132"/>
      <c r="G86" s="127"/>
    </row>
    <row r="87" spans="8:8" s="104" ht="28.5" customFormat="1" customHeight="1">
      <c r="A87" s="132"/>
      <c r="B87" s="143" t="s">
        <v>17</v>
      </c>
      <c r="C87" s="144"/>
      <c r="D87" s="144"/>
      <c r="E87" s="145"/>
      <c r="F87" s="132"/>
      <c r="G87" s="127"/>
    </row>
    <row r="88" spans="8:8" s="104" ht="18.0" customFormat="1">
      <c r="A88" s="132"/>
      <c r="B88" s="132"/>
      <c r="C88" s="132"/>
      <c r="D88" s="132"/>
      <c r="E88" s="132"/>
      <c r="F88" s="132"/>
      <c r="G88" s="132"/>
    </row>
    <row r="89" spans="8:8" s="104" ht="15.0" customFormat="1" customHeight="1">
      <c r="A89" s="146" t="s">
        <v>382</v>
      </c>
      <c r="B89" s="146"/>
      <c r="C89" s="146"/>
      <c r="D89" s="146"/>
      <c r="E89" s="146"/>
      <c r="F89" s="146"/>
      <c r="G89" s="146"/>
    </row>
    <row r="90" spans="8:8" s="104" ht="18.0" customFormat="1">
      <c r="A90" s="127"/>
      <c r="B90" s="127"/>
      <c r="C90" s="127"/>
      <c r="D90" s="127"/>
      <c r="E90" s="127"/>
      <c r="F90" s="127"/>
      <c r="G90" s="127"/>
    </row>
    <row r="91" spans="8:8" s="104" ht="18.0" customFormat="1">
      <c r="A91" s="147" t="s">
        <v>6</v>
      </c>
      <c r="B91" s="147"/>
      <c r="C91" s="147"/>
      <c r="D91" s="147"/>
      <c r="E91" s="147"/>
      <c r="F91" s="147"/>
      <c r="G91" s="147"/>
    </row>
    <row r="92" spans="8:8" s="104" ht="18.0" customFormat="1">
      <c r="A92" s="148"/>
      <c r="B92" s="132"/>
      <c r="C92" s="132"/>
      <c r="D92" s="132"/>
      <c r="E92" s="132"/>
      <c r="F92" s="132"/>
      <c r="G92" s="127"/>
    </row>
    <row r="93" spans="8:8" s="104" ht="67.5" customFormat="1" customHeight="1">
      <c r="A93" s="149" t="s">
        <v>138</v>
      </c>
      <c r="B93" s="149"/>
      <c r="C93" s="149"/>
      <c r="D93" s="149"/>
      <c r="E93" s="149"/>
      <c r="F93" s="149"/>
      <c r="G93" s="149"/>
    </row>
    <row r="94" spans="8:8" s="104" ht="18.75" customFormat="1">
      <c r="A94" s="132"/>
      <c r="B94" s="132"/>
      <c r="C94" s="132"/>
      <c r="D94" s="132"/>
      <c r="E94" s="132"/>
      <c r="F94" s="132"/>
      <c r="G94" s="127"/>
    </row>
    <row r="95" spans="8:8" s="104" ht="18.0" customFormat="1">
      <c r="A95" s="132"/>
      <c r="B95" s="133" t="s">
        <v>139</v>
      </c>
      <c r="C95" s="150" t="s">
        <v>398</v>
      </c>
      <c r="D95" s="150"/>
      <c r="E95" s="151"/>
      <c r="F95" s="132"/>
      <c r="G95" s="127"/>
    </row>
    <row r="96" spans="8:8" s="104" ht="36.75" customFormat="1" customHeight="1">
      <c r="A96" s="132"/>
      <c r="B96" s="137" t="s">
        <v>148</v>
      </c>
      <c r="C96" s="152" t="s">
        <v>404</v>
      </c>
      <c r="D96" s="152"/>
      <c r="E96" s="153"/>
      <c r="F96" s="132"/>
      <c r="G96" s="127"/>
    </row>
    <row r="97" spans="8:8" s="104" ht="36.0" customFormat="1">
      <c r="A97" s="132"/>
      <c r="B97" s="137" t="s">
        <v>149</v>
      </c>
      <c r="C97" s="154"/>
      <c r="D97" s="154"/>
      <c r="E97" s="155"/>
      <c r="F97" s="132"/>
      <c r="G97" s="127"/>
    </row>
    <row r="98" spans="8:8" s="104" ht="18.0" customFormat="1">
      <c r="A98" s="132"/>
      <c r="B98" s="137" t="s">
        <v>140</v>
      </c>
      <c r="C98" s="141" t="s">
        <v>401</v>
      </c>
      <c r="D98" s="141"/>
      <c r="E98" s="142"/>
      <c r="F98" s="132"/>
      <c r="G98" s="127"/>
    </row>
    <row r="99" spans="8:8" s="104" ht="18.0" customFormat="1">
      <c r="A99" s="132"/>
      <c r="B99" s="137" t="s">
        <v>141</v>
      </c>
      <c r="C99" s="141" t="s">
        <v>402</v>
      </c>
      <c r="D99" s="141"/>
      <c r="E99" s="142"/>
      <c r="F99" s="132"/>
      <c r="G99" s="127"/>
    </row>
    <row r="100" spans="8:8" s="104" ht="18.0" customFormat="1">
      <c r="A100" s="132"/>
      <c r="B100" s="137" t="s">
        <v>12</v>
      </c>
      <c r="C100" s="141"/>
      <c r="D100" s="141"/>
      <c r="E100" s="142"/>
      <c r="F100" s="132"/>
      <c r="G100" s="127"/>
    </row>
    <row r="101" spans="8:8" s="104" ht="35.25" customFormat="1" customHeight="1">
      <c r="A101" s="132"/>
      <c r="B101" s="143" t="s">
        <v>17</v>
      </c>
      <c r="C101" s="144"/>
      <c r="D101" s="144"/>
      <c r="E101" s="145"/>
      <c r="F101" s="156"/>
      <c r="G101" s="156"/>
    </row>
    <row r="102" spans="8:8" s="104" ht="18.0" customFormat="1">
      <c r="A102" s="132"/>
      <c r="B102" s="127"/>
      <c r="C102" s="157"/>
      <c r="D102" s="158"/>
      <c r="E102" s="156"/>
      <c r="F102" s="156"/>
      <c r="G102" s="159"/>
      <c r="H102" s="160"/>
    </row>
    <row r="103" spans="8:8" s="104" ht="18.0" customFormat="1">
      <c r="A103" s="132"/>
      <c r="B103" s="156"/>
      <c r="C103" s="157"/>
      <c r="D103" s="158"/>
      <c r="E103" s="156"/>
      <c r="F103" s="156"/>
      <c r="G103" s="159"/>
      <c r="H103" s="160"/>
    </row>
    <row r="104" spans="8:8" s="104" ht="15.0" customFormat="1">
      <c r="A104" s="108"/>
      <c r="B104" s="161"/>
      <c r="C104" s="161"/>
      <c r="D104" s="162"/>
      <c r="E104" s="161"/>
      <c r="F104" s="163"/>
      <c r="G104" s="160"/>
      <c r="H104" s="160"/>
    </row>
    <row r="105" spans="8:8" s="104" ht="15.0" customFormat="1">
      <c r="B105" s="160"/>
      <c r="C105" s="162"/>
      <c r="D105" s="162"/>
      <c r="E105" s="162"/>
      <c r="F105" s="160"/>
      <c r="G105" s="160"/>
      <c r="H105" s="160"/>
    </row>
    <row r="106" spans="8:8" s="104" ht="15.0" customFormat="1">
      <c r="B106" s="160"/>
      <c r="C106" s="162"/>
      <c r="D106" s="162"/>
      <c r="E106" s="162"/>
      <c r="F106" s="160"/>
      <c r="G106" s="160"/>
      <c r="H106" s="160"/>
    </row>
    <row r="107" spans="8:8" s="104" ht="15.0" customFormat="1">
      <c r="B107" s="161"/>
      <c r="C107" s="162"/>
      <c r="D107" s="162"/>
      <c r="E107" s="161"/>
      <c r="F107" s="161"/>
      <c r="G107" s="161"/>
      <c r="H107" s="160"/>
    </row>
    <row r="108" spans="8:8" s="104" ht="15.0" customFormat="1">
      <c r="C108" s="117"/>
      <c r="D108" s="117"/>
      <c r="E108" s="117"/>
    </row>
    <row r="109" spans="8:8" s="104" ht="15.0" customFormat="1">
      <c r="C109" s="117"/>
      <c r="D109" s="117"/>
      <c r="E109" s="117"/>
    </row>
    <row r="110" spans="8:8" s="104" ht="15.0" customFormat="1">
      <c r="C110" s="117"/>
      <c r="D110" s="117"/>
      <c r="E110" s="117"/>
    </row>
    <row r="111" spans="8:8" s="104" ht="15.0" customFormat="1">
      <c r="C111" s="117"/>
      <c r="D111" s="117"/>
      <c r="E111" s="117"/>
    </row>
  </sheetData>
  <mergeCells count="31">
    <mergeCell ref="B77:G77"/>
    <mergeCell ref="C99:E99"/>
    <mergeCell ref="A1:G1"/>
    <mergeCell ref="B13:B14"/>
    <mergeCell ref="B79:G79"/>
    <mergeCell ref="A91:G91"/>
    <mergeCell ref="A89:G89"/>
    <mergeCell ref="C86:E86"/>
    <mergeCell ref="B82:G82"/>
    <mergeCell ref="B80:G80"/>
    <mergeCell ref="A75:G75"/>
    <mergeCell ref="B76:G76"/>
    <mergeCell ref="A13:A14"/>
    <mergeCell ref="A2:G2"/>
    <mergeCell ref="A8:B11"/>
    <mergeCell ref="A4:B7"/>
    <mergeCell ref="G13:G14"/>
    <mergeCell ref="D13:F13"/>
    <mergeCell ref="C13:C14"/>
    <mergeCell ref="C101:E101"/>
    <mergeCell ref="B78:G78"/>
    <mergeCell ref="C84:E84"/>
    <mergeCell ref="C87:E87"/>
    <mergeCell ref="A93:G93"/>
    <mergeCell ref="C100:E100"/>
    <mergeCell ref="B81:G81"/>
    <mergeCell ref="C98:E98"/>
    <mergeCell ref="C97:E97"/>
    <mergeCell ref="C96:E96"/>
    <mergeCell ref="C95:E95"/>
    <mergeCell ref="C85:E85"/>
  </mergeCells>
  <pageMargins left="0.16" right="0.15" top="0.5118110236220472" bottom="0.4330708661417323" header="0.31496062992125984" footer="0.31496062992125984"/>
  <pageSetup paperSize="9" scale="40"/>
  <legacyDrawing r:id="rId1"/>
</worksheet>
</file>

<file path=xl/worksheets/sheet5.xml><?xml version="1.0" encoding="utf-8"?>
<worksheet xmlns:r="http://schemas.openxmlformats.org/officeDocument/2006/relationships" xmlns="http://schemas.openxmlformats.org/spreadsheetml/2006/main">
  <sheetPr>
    <tabColor rgb="FFFFFF00"/>
  </sheetPr>
  <dimension ref="A1:J38"/>
  <sheetViews>
    <sheetView workbookViewId="0" topLeftCell="A3" showGridLines="0">
      <selection activeCell="E26" sqref="E26"/>
    </sheetView>
  </sheetViews>
  <sheetFormatPr defaultRowHeight="11.25" defaultColWidth="10"/>
  <cols>
    <col min="1" max="1" customWidth="1" width="39.0" style="164"/>
    <col min="2" max="3" customWidth="1" width="26.664062" style="164"/>
    <col min="4" max="4" customWidth="1" width="25.164062" style="164"/>
    <col min="5" max="5" customWidth="1" width="28.5" style="164"/>
    <col min="6" max="6" customWidth="1" width="21.832031" style="164"/>
    <col min="7" max="7" customWidth="1" width="23.332031" style="164"/>
    <col min="8" max="239" customWidth="0" width="10.6640625" style="164"/>
    <col min="240" max="240" customWidth="1" width="13.0" style="164"/>
    <col min="241" max="241" customWidth="1" width="23.332031" style="164"/>
    <col min="242" max="242" customWidth="1" width="23.5" style="164"/>
    <col min="243" max="244" customWidth="1" width="22.332031" style="164"/>
    <col min="245" max="245" customWidth="1" width="28.5" style="164"/>
    <col min="246" max="246" customWidth="1" width="20.332031" style="164"/>
    <col min="247" max="495" customWidth="0" width="10.6640625" style="164"/>
    <col min="496" max="496" customWidth="1" width="13.0" style="164"/>
    <col min="497" max="497" customWidth="1" width="23.332031" style="164"/>
    <col min="498" max="498" customWidth="1" width="23.5" style="164"/>
    <col min="499" max="500" customWidth="1" width="22.332031" style="164"/>
    <col min="501" max="501" customWidth="1" width="28.5" style="164"/>
    <col min="502" max="502" customWidth="1" width="20.332031" style="164"/>
    <col min="503" max="751" customWidth="0" width="10.6640625" style="164"/>
    <col min="752" max="752" customWidth="1" width="13.0" style="164"/>
    <col min="753" max="753" customWidth="1" width="23.332031" style="164"/>
    <col min="754" max="754" customWidth="1" width="23.5" style="164"/>
    <col min="755" max="756" customWidth="1" width="22.332031" style="164"/>
    <col min="757" max="757" customWidth="1" width="28.5" style="164"/>
    <col min="758" max="758" customWidth="1" width="20.332031" style="164"/>
    <col min="759" max="1007" customWidth="0" width="10.6640625" style="164"/>
    <col min="1008" max="1008" customWidth="1" width="13.0" style="164"/>
    <col min="1009" max="1009" customWidth="1" width="23.332031" style="164"/>
    <col min="1010" max="1010" customWidth="1" width="23.5" style="164"/>
    <col min="1011" max="1012" customWidth="1" width="22.332031" style="164"/>
    <col min="1013" max="1013" customWidth="1" width="28.5" style="164"/>
    <col min="1014" max="1014" customWidth="1" width="20.332031" style="164"/>
    <col min="1015" max="1263" customWidth="0" width="10.6640625" style="164"/>
    <col min="1264" max="1264" customWidth="1" width="13.0" style="164"/>
    <col min="1265" max="1265" customWidth="1" width="23.332031" style="164"/>
    <col min="1266" max="1266" customWidth="1" width="23.5" style="164"/>
    <col min="1267" max="1268" customWidth="1" width="22.332031" style="164"/>
    <col min="1269" max="1269" customWidth="1" width="28.5" style="164"/>
    <col min="1270" max="1270" customWidth="1" width="20.332031" style="164"/>
    <col min="1271" max="1519" customWidth="0" width="10.6640625" style="164"/>
    <col min="1520" max="1520" customWidth="1" width="13.0" style="164"/>
    <col min="1521" max="1521" customWidth="1" width="23.332031" style="164"/>
    <col min="1522" max="1522" customWidth="1" width="23.5" style="164"/>
    <col min="1523" max="1524" customWidth="1" width="22.332031" style="164"/>
    <col min="1525" max="1525" customWidth="1" width="28.5" style="164"/>
    <col min="1526" max="1526" customWidth="1" width="20.332031" style="164"/>
    <col min="1527" max="1775" customWidth="0" width="10.6640625" style="164"/>
    <col min="1776" max="1776" customWidth="1" width="13.0" style="164"/>
    <col min="1777" max="1777" customWidth="1" width="23.332031" style="164"/>
    <col min="1778" max="1778" customWidth="1" width="23.5" style="164"/>
    <col min="1779" max="1780" customWidth="1" width="22.332031" style="164"/>
    <col min="1781" max="1781" customWidth="1" width="28.5" style="164"/>
    <col min="1782" max="1782" customWidth="1" width="20.332031" style="164"/>
    <col min="1783" max="2031" customWidth="0" width="10.6640625" style="164"/>
    <col min="2032" max="2032" customWidth="1" width="13.0" style="164"/>
    <col min="2033" max="2033" customWidth="1" width="23.332031" style="164"/>
    <col min="2034" max="2034" customWidth="1" width="23.5" style="164"/>
    <col min="2035" max="2036" customWidth="1" width="22.332031" style="164"/>
    <col min="2037" max="2037" customWidth="1" width="28.5" style="164"/>
    <col min="2038" max="2038" customWidth="1" width="20.332031" style="164"/>
    <col min="2039" max="2287" customWidth="0" width="10.6640625" style="164"/>
    <col min="2288" max="2288" customWidth="1" width="13.0" style="164"/>
    <col min="2289" max="2289" customWidth="1" width="23.332031" style="164"/>
    <col min="2290" max="2290" customWidth="1" width="23.5" style="164"/>
    <col min="2291" max="2292" customWidth="1" width="22.332031" style="164"/>
    <col min="2293" max="2293" customWidth="1" width="28.5" style="164"/>
    <col min="2294" max="2294" customWidth="1" width="20.332031" style="164"/>
    <col min="2295" max="2543" customWidth="0" width="10.6640625" style="164"/>
    <col min="2544" max="2544" customWidth="1" width="13.0" style="164"/>
    <col min="2545" max="2545" customWidth="1" width="23.332031" style="164"/>
    <col min="2546" max="2546" customWidth="1" width="23.5" style="164"/>
    <col min="2547" max="2548" customWidth="1" width="22.332031" style="164"/>
    <col min="2549" max="2549" customWidth="1" width="28.5" style="164"/>
    <col min="2550" max="2550" customWidth="1" width="20.332031" style="164"/>
    <col min="2551" max="2799" customWidth="0" width="10.6640625" style="164"/>
    <col min="2800" max="2800" customWidth="1" width="13.0" style="164"/>
    <col min="2801" max="2801" customWidth="1" width="23.332031" style="164"/>
    <col min="2802" max="2802" customWidth="1" width="23.5" style="164"/>
    <col min="2803" max="2804" customWidth="1" width="22.332031" style="164"/>
    <col min="2805" max="2805" customWidth="1" width="28.5" style="164"/>
    <col min="2806" max="2806" customWidth="1" width="20.332031" style="164"/>
    <col min="2807" max="3055" customWidth="0" width="10.6640625" style="164"/>
    <col min="3056" max="3056" customWidth="1" width="13.0" style="164"/>
    <col min="3057" max="3057" customWidth="1" width="23.332031" style="164"/>
    <col min="3058" max="3058" customWidth="1" width="23.5" style="164"/>
    <col min="3059" max="3060" customWidth="1" width="22.332031" style="164"/>
    <col min="3061" max="3061" customWidth="1" width="28.5" style="164"/>
    <col min="3062" max="3062" customWidth="1" width="20.332031" style="164"/>
    <col min="3063" max="3311" customWidth="0" width="10.6640625" style="164"/>
    <col min="3312" max="3312" customWidth="1" width="13.0" style="164"/>
    <col min="3313" max="3313" customWidth="1" width="23.332031" style="164"/>
    <col min="3314" max="3314" customWidth="1" width="23.5" style="164"/>
    <col min="3315" max="3316" customWidth="1" width="22.332031" style="164"/>
    <col min="3317" max="3317" customWidth="1" width="28.5" style="164"/>
    <col min="3318" max="3318" customWidth="1" width="20.332031" style="164"/>
    <col min="3319" max="3567" customWidth="0" width="10.6640625" style="164"/>
    <col min="3568" max="3568" customWidth="1" width="13.0" style="164"/>
    <col min="3569" max="3569" customWidth="1" width="23.332031" style="164"/>
    <col min="3570" max="3570" customWidth="1" width="23.5" style="164"/>
    <col min="3571" max="3572" customWidth="1" width="22.332031" style="164"/>
    <col min="3573" max="3573" customWidth="1" width="28.5" style="164"/>
    <col min="3574" max="3574" customWidth="1" width="20.332031" style="164"/>
    <col min="3575" max="3823" customWidth="0" width="10.6640625" style="164"/>
    <col min="3824" max="3824" customWidth="1" width="13.0" style="164"/>
    <col min="3825" max="3825" customWidth="1" width="23.332031" style="164"/>
    <col min="3826" max="3826" customWidth="1" width="23.5" style="164"/>
    <col min="3827" max="3828" customWidth="1" width="22.332031" style="164"/>
    <col min="3829" max="3829" customWidth="1" width="28.5" style="164"/>
    <col min="3830" max="3830" customWidth="1" width="20.332031" style="164"/>
    <col min="3831" max="4079" customWidth="0" width="10.6640625" style="164"/>
    <col min="4080" max="4080" customWidth="1" width="13.0" style="164"/>
    <col min="4081" max="4081" customWidth="1" width="23.332031" style="164"/>
    <col min="4082" max="4082" customWidth="1" width="23.5" style="164"/>
    <col min="4083" max="4084" customWidth="1" width="22.332031" style="164"/>
    <col min="4085" max="4085" customWidth="1" width="28.5" style="164"/>
    <col min="4086" max="4086" customWidth="1" width="20.332031" style="164"/>
    <col min="4087" max="4335" customWidth="0" width="10.6640625" style="164"/>
    <col min="4336" max="4336" customWidth="1" width="13.0" style="164"/>
    <col min="4337" max="4337" customWidth="1" width="23.332031" style="164"/>
    <col min="4338" max="4338" customWidth="1" width="23.5" style="164"/>
    <col min="4339" max="4340" customWidth="1" width="22.332031" style="164"/>
    <col min="4341" max="4341" customWidth="1" width="28.5" style="164"/>
    <col min="4342" max="4342" customWidth="1" width="20.332031" style="164"/>
    <col min="4343" max="4591" customWidth="0" width="10.6640625" style="164"/>
    <col min="4592" max="4592" customWidth="1" width="13.0" style="164"/>
    <col min="4593" max="4593" customWidth="1" width="23.332031" style="164"/>
    <col min="4594" max="4594" customWidth="1" width="23.5" style="164"/>
    <col min="4595" max="4596" customWidth="1" width="22.332031" style="164"/>
    <col min="4597" max="4597" customWidth="1" width="28.5" style="164"/>
    <col min="4598" max="4598" customWidth="1" width="20.332031" style="164"/>
    <col min="4599" max="4847" customWidth="0" width="10.6640625" style="164"/>
    <col min="4848" max="4848" customWidth="1" width="13.0" style="164"/>
    <col min="4849" max="4849" customWidth="1" width="23.332031" style="164"/>
    <col min="4850" max="4850" customWidth="1" width="23.5" style="164"/>
    <col min="4851" max="4852" customWidth="1" width="22.332031" style="164"/>
    <col min="4853" max="4853" customWidth="1" width="28.5" style="164"/>
    <col min="4854" max="4854" customWidth="1" width="20.332031" style="164"/>
    <col min="4855" max="5103" customWidth="0" width="10.6640625" style="164"/>
    <col min="5104" max="5104" customWidth="1" width="13.0" style="164"/>
    <col min="5105" max="5105" customWidth="1" width="23.332031" style="164"/>
    <col min="5106" max="5106" customWidth="1" width="23.5" style="164"/>
    <col min="5107" max="5108" customWidth="1" width="22.332031" style="164"/>
    <col min="5109" max="5109" customWidth="1" width="28.5" style="164"/>
    <col min="5110" max="5110" customWidth="1" width="20.332031" style="164"/>
    <col min="5111" max="5359" customWidth="0" width="10.6640625" style="164"/>
    <col min="5360" max="5360" customWidth="1" width="13.0" style="164"/>
    <col min="5361" max="5361" customWidth="1" width="23.332031" style="164"/>
    <col min="5362" max="5362" customWidth="1" width="23.5" style="164"/>
    <col min="5363" max="5364" customWidth="1" width="22.332031" style="164"/>
    <col min="5365" max="5365" customWidth="1" width="28.5" style="164"/>
    <col min="5366" max="5366" customWidth="1" width="20.332031" style="164"/>
    <col min="5367" max="5615" customWidth="0" width="10.6640625" style="164"/>
    <col min="5616" max="5616" customWidth="1" width="13.0" style="164"/>
    <col min="5617" max="5617" customWidth="1" width="23.332031" style="164"/>
    <col min="5618" max="5618" customWidth="1" width="23.5" style="164"/>
    <col min="5619" max="5620" customWidth="1" width="22.332031" style="164"/>
    <col min="5621" max="5621" customWidth="1" width="28.5" style="164"/>
    <col min="5622" max="5622" customWidth="1" width="20.332031" style="164"/>
    <col min="5623" max="5871" customWidth="0" width="10.6640625" style="164"/>
    <col min="5872" max="5872" customWidth="1" width="13.0" style="164"/>
    <col min="5873" max="5873" customWidth="1" width="23.332031" style="164"/>
    <col min="5874" max="5874" customWidth="1" width="23.5" style="164"/>
    <col min="5875" max="5876" customWidth="1" width="22.332031" style="164"/>
    <col min="5877" max="5877" customWidth="1" width="28.5" style="164"/>
    <col min="5878" max="5878" customWidth="1" width="20.332031" style="164"/>
    <col min="5879" max="6127" customWidth="0" width="10.6640625" style="164"/>
    <col min="6128" max="6128" customWidth="1" width="13.0" style="164"/>
    <col min="6129" max="6129" customWidth="1" width="23.332031" style="164"/>
    <col min="6130" max="6130" customWidth="1" width="23.5" style="164"/>
    <col min="6131" max="6132" customWidth="1" width="22.332031" style="164"/>
    <col min="6133" max="6133" customWidth="1" width="28.5" style="164"/>
    <col min="6134" max="6134" customWidth="1" width="20.332031" style="164"/>
    <col min="6135" max="6383" customWidth="0" width="10.6640625" style="164"/>
    <col min="6384" max="6384" customWidth="1" width="13.0" style="164"/>
    <col min="6385" max="6385" customWidth="1" width="23.332031" style="164"/>
    <col min="6386" max="6386" customWidth="1" width="23.5" style="164"/>
    <col min="6387" max="6388" customWidth="1" width="22.332031" style="164"/>
    <col min="6389" max="6389" customWidth="1" width="28.5" style="164"/>
    <col min="6390" max="6390" customWidth="1" width="20.332031" style="164"/>
    <col min="6391" max="6639" customWidth="0" width="10.6640625" style="164"/>
    <col min="6640" max="6640" customWidth="1" width="13.0" style="164"/>
    <col min="6641" max="6641" customWidth="1" width="23.332031" style="164"/>
    <col min="6642" max="6642" customWidth="1" width="23.5" style="164"/>
    <col min="6643" max="6644" customWidth="1" width="22.332031" style="164"/>
    <col min="6645" max="6645" customWidth="1" width="28.5" style="164"/>
    <col min="6646" max="6646" customWidth="1" width="20.332031" style="164"/>
    <col min="6647" max="6895" customWidth="0" width="10.6640625" style="164"/>
    <col min="6896" max="6896" customWidth="1" width="13.0" style="164"/>
    <col min="6897" max="6897" customWidth="1" width="23.332031" style="164"/>
    <col min="6898" max="6898" customWidth="1" width="23.5" style="164"/>
    <col min="6899" max="6900" customWidth="1" width="22.332031" style="164"/>
    <col min="6901" max="6901" customWidth="1" width="28.5" style="164"/>
    <col min="6902" max="6902" customWidth="1" width="20.332031" style="164"/>
    <col min="6903" max="7151" customWidth="0" width="10.6640625" style="164"/>
    <col min="7152" max="7152" customWidth="1" width="13.0" style="164"/>
    <col min="7153" max="7153" customWidth="1" width="23.332031" style="164"/>
    <col min="7154" max="7154" customWidth="1" width="23.5" style="164"/>
    <col min="7155" max="7156" customWidth="1" width="22.332031" style="164"/>
    <col min="7157" max="7157" customWidth="1" width="28.5" style="164"/>
    <col min="7158" max="7158" customWidth="1" width="20.332031" style="164"/>
    <col min="7159" max="7407" customWidth="0" width="10.6640625" style="164"/>
    <col min="7408" max="7408" customWidth="1" width="13.0" style="164"/>
    <col min="7409" max="7409" customWidth="1" width="23.332031" style="164"/>
    <col min="7410" max="7410" customWidth="1" width="23.5" style="164"/>
    <col min="7411" max="7412" customWidth="1" width="22.332031" style="164"/>
    <col min="7413" max="7413" customWidth="1" width="28.5" style="164"/>
    <col min="7414" max="7414" customWidth="1" width="20.332031" style="164"/>
    <col min="7415" max="7663" customWidth="0" width="10.6640625" style="164"/>
    <col min="7664" max="7664" customWidth="1" width="13.0" style="164"/>
    <col min="7665" max="7665" customWidth="1" width="23.332031" style="164"/>
    <col min="7666" max="7666" customWidth="1" width="23.5" style="164"/>
    <col min="7667" max="7668" customWidth="1" width="22.332031" style="164"/>
    <col min="7669" max="7669" customWidth="1" width="28.5" style="164"/>
    <col min="7670" max="7670" customWidth="1" width="20.332031" style="164"/>
    <col min="7671" max="7919" customWidth="0" width="10.6640625" style="164"/>
    <col min="7920" max="7920" customWidth="1" width="13.0" style="164"/>
    <col min="7921" max="7921" customWidth="1" width="23.332031" style="164"/>
    <col min="7922" max="7922" customWidth="1" width="23.5" style="164"/>
    <col min="7923" max="7924" customWidth="1" width="22.332031" style="164"/>
    <col min="7925" max="7925" customWidth="1" width="28.5" style="164"/>
    <col min="7926" max="7926" customWidth="1" width="20.332031" style="164"/>
    <col min="7927" max="8175" customWidth="0" width="10.6640625" style="164"/>
    <col min="8176" max="8176" customWidth="1" width="13.0" style="164"/>
    <col min="8177" max="8177" customWidth="1" width="23.332031" style="164"/>
    <col min="8178" max="8178" customWidth="1" width="23.5" style="164"/>
    <col min="8179" max="8180" customWidth="1" width="22.332031" style="164"/>
    <col min="8181" max="8181" customWidth="1" width="28.5" style="164"/>
    <col min="8182" max="8182" customWidth="1" width="20.332031" style="164"/>
    <col min="8183" max="8431" customWidth="0" width="10.6640625" style="164"/>
    <col min="8432" max="8432" customWidth="1" width="13.0" style="164"/>
    <col min="8433" max="8433" customWidth="1" width="23.332031" style="164"/>
    <col min="8434" max="8434" customWidth="1" width="23.5" style="164"/>
    <col min="8435" max="8436" customWidth="1" width="22.332031" style="164"/>
    <col min="8437" max="8437" customWidth="1" width="28.5" style="164"/>
    <col min="8438" max="8438" customWidth="1" width="20.332031" style="164"/>
    <col min="8439" max="8687" customWidth="0" width="10.6640625" style="164"/>
    <col min="8688" max="8688" customWidth="1" width="13.0" style="164"/>
    <col min="8689" max="8689" customWidth="1" width="23.332031" style="164"/>
    <col min="8690" max="8690" customWidth="1" width="23.5" style="164"/>
    <col min="8691" max="8692" customWidth="1" width="22.332031" style="164"/>
    <col min="8693" max="8693" customWidth="1" width="28.5" style="164"/>
    <col min="8694" max="8694" customWidth="1" width="20.332031" style="164"/>
    <col min="8695" max="8943" customWidth="0" width="10.6640625" style="164"/>
    <col min="8944" max="8944" customWidth="1" width="13.0" style="164"/>
    <col min="8945" max="8945" customWidth="1" width="23.332031" style="164"/>
    <col min="8946" max="8946" customWidth="1" width="23.5" style="164"/>
    <col min="8947" max="8948" customWidth="1" width="22.332031" style="164"/>
    <col min="8949" max="8949" customWidth="1" width="28.5" style="164"/>
    <col min="8950" max="8950" customWidth="1" width="20.332031" style="164"/>
    <col min="8951" max="9199" customWidth="0" width="10.6640625" style="164"/>
    <col min="9200" max="9200" customWidth="1" width="13.0" style="164"/>
    <col min="9201" max="9201" customWidth="1" width="23.332031" style="164"/>
    <col min="9202" max="9202" customWidth="1" width="23.5" style="164"/>
    <col min="9203" max="9204" customWidth="1" width="22.332031" style="164"/>
    <col min="9205" max="9205" customWidth="1" width="28.5" style="164"/>
    <col min="9206" max="9206" customWidth="1" width="20.332031" style="164"/>
    <col min="9207" max="9455" customWidth="0" width="10.6640625" style="164"/>
    <col min="9456" max="9456" customWidth="1" width="13.0" style="164"/>
    <col min="9457" max="9457" customWidth="1" width="23.332031" style="164"/>
    <col min="9458" max="9458" customWidth="1" width="23.5" style="164"/>
    <col min="9459" max="9460" customWidth="1" width="22.332031" style="164"/>
    <col min="9461" max="9461" customWidth="1" width="28.5" style="164"/>
    <col min="9462" max="9462" customWidth="1" width="20.332031" style="164"/>
    <col min="9463" max="9711" customWidth="0" width="10.6640625" style="164"/>
    <col min="9712" max="9712" customWidth="1" width="13.0" style="164"/>
    <col min="9713" max="9713" customWidth="1" width="23.332031" style="164"/>
    <col min="9714" max="9714" customWidth="1" width="23.5" style="164"/>
    <col min="9715" max="9716" customWidth="1" width="22.332031" style="164"/>
    <col min="9717" max="9717" customWidth="1" width="28.5" style="164"/>
    <col min="9718" max="9718" customWidth="1" width="20.332031" style="164"/>
    <col min="9719" max="9967" customWidth="0" width="10.6640625" style="164"/>
    <col min="9968" max="9968" customWidth="1" width="13.0" style="164"/>
    <col min="9969" max="9969" customWidth="1" width="23.332031" style="164"/>
    <col min="9970" max="9970" customWidth="1" width="23.5" style="164"/>
    <col min="9971" max="9972" customWidth="1" width="22.332031" style="164"/>
    <col min="9973" max="9973" customWidth="1" width="28.5" style="164"/>
    <col min="9974" max="9974" customWidth="1" width="20.332031" style="164"/>
    <col min="9975" max="10223" customWidth="0" width="10.6640625" style="164"/>
    <col min="10224" max="10224" customWidth="1" width="13.0" style="164"/>
    <col min="10225" max="10225" customWidth="1" width="23.332031" style="164"/>
    <col min="10226" max="10226" customWidth="1" width="23.5" style="164"/>
    <col min="10227" max="10228" customWidth="1" width="22.332031" style="164"/>
    <col min="10229" max="10229" customWidth="1" width="28.5" style="164"/>
    <col min="10230" max="10230" customWidth="1" width="20.332031" style="164"/>
    <col min="10231" max="10479" customWidth="0" width="10.6640625" style="164"/>
    <col min="10480" max="10480" customWidth="1" width="13.0" style="164"/>
    <col min="10481" max="10481" customWidth="1" width="23.332031" style="164"/>
    <col min="10482" max="10482" customWidth="1" width="23.5" style="164"/>
    <col min="10483" max="10484" customWidth="1" width="22.332031" style="164"/>
    <col min="10485" max="10485" customWidth="1" width="28.5" style="164"/>
    <col min="10486" max="10486" customWidth="1" width="20.332031" style="164"/>
    <col min="10487" max="10735" customWidth="0" width="10.6640625" style="164"/>
    <col min="10736" max="10736" customWidth="1" width="13.0" style="164"/>
    <col min="10737" max="10737" customWidth="1" width="23.332031" style="164"/>
    <col min="10738" max="10738" customWidth="1" width="23.5" style="164"/>
    <col min="10739" max="10740" customWidth="1" width="22.332031" style="164"/>
    <col min="10741" max="10741" customWidth="1" width="28.5" style="164"/>
    <col min="10742" max="10742" customWidth="1" width="20.332031" style="164"/>
    <col min="10743" max="10991" customWidth="0" width="10.6640625" style="164"/>
    <col min="10992" max="10992" customWidth="1" width="13.0" style="164"/>
    <col min="10993" max="10993" customWidth="1" width="23.332031" style="164"/>
    <col min="10994" max="10994" customWidth="1" width="23.5" style="164"/>
    <col min="10995" max="10996" customWidth="1" width="22.332031" style="164"/>
    <col min="10997" max="10997" customWidth="1" width="28.5" style="164"/>
    <col min="10998" max="10998" customWidth="1" width="20.332031" style="164"/>
    <col min="10999" max="11247" customWidth="0" width="10.6640625" style="164"/>
    <col min="11248" max="11248" customWidth="1" width="13.0" style="164"/>
    <col min="11249" max="11249" customWidth="1" width="23.332031" style="164"/>
    <col min="11250" max="11250" customWidth="1" width="23.5" style="164"/>
    <col min="11251" max="11252" customWidth="1" width="22.332031" style="164"/>
    <col min="11253" max="11253" customWidth="1" width="28.5" style="164"/>
    <col min="11254" max="11254" customWidth="1" width="20.332031" style="164"/>
    <col min="11255" max="11503" customWidth="0" width="10.6640625" style="164"/>
    <col min="11504" max="11504" customWidth="1" width="13.0" style="164"/>
    <col min="11505" max="11505" customWidth="1" width="23.332031" style="164"/>
    <col min="11506" max="11506" customWidth="1" width="23.5" style="164"/>
    <col min="11507" max="11508" customWidth="1" width="22.332031" style="164"/>
    <col min="11509" max="11509" customWidth="1" width="28.5" style="164"/>
    <col min="11510" max="11510" customWidth="1" width="20.332031" style="164"/>
    <col min="11511" max="11759" customWidth="0" width="10.6640625" style="164"/>
    <col min="11760" max="11760" customWidth="1" width="13.0" style="164"/>
    <col min="11761" max="11761" customWidth="1" width="23.332031" style="164"/>
    <col min="11762" max="11762" customWidth="1" width="23.5" style="164"/>
    <col min="11763" max="11764" customWidth="1" width="22.332031" style="164"/>
    <col min="11765" max="11765" customWidth="1" width="28.5" style="164"/>
    <col min="11766" max="11766" customWidth="1" width="20.332031" style="164"/>
    <col min="11767" max="12015" customWidth="0" width="10.6640625" style="164"/>
    <col min="12016" max="12016" customWidth="1" width="13.0" style="164"/>
    <col min="12017" max="12017" customWidth="1" width="23.332031" style="164"/>
    <col min="12018" max="12018" customWidth="1" width="23.5" style="164"/>
    <col min="12019" max="12020" customWidth="1" width="22.332031" style="164"/>
    <col min="12021" max="12021" customWidth="1" width="28.5" style="164"/>
    <col min="12022" max="12022" customWidth="1" width="20.332031" style="164"/>
    <col min="12023" max="12271" customWidth="0" width="10.6640625" style="164"/>
    <col min="12272" max="12272" customWidth="1" width="13.0" style="164"/>
    <col min="12273" max="12273" customWidth="1" width="23.332031" style="164"/>
    <col min="12274" max="12274" customWidth="1" width="23.5" style="164"/>
    <col min="12275" max="12276" customWidth="1" width="22.332031" style="164"/>
    <col min="12277" max="12277" customWidth="1" width="28.5" style="164"/>
    <col min="12278" max="12278" customWidth="1" width="20.332031" style="164"/>
    <col min="12279" max="12527" customWidth="0" width="10.6640625" style="164"/>
    <col min="12528" max="12528" customWidth="1" width="13.0" style="164"/>
    <col min="12529" max="12529" customWidth="1" width="23.332031" style="164"/>
    <col min="12530" max="12530" customWidth="1" width="23.5" style="164"/>
    <col min="12531" max="12532" customWidth="1" width="22.332031" style="164"/>
    <col min="12533" max="12533" customWidth="1" width="28.5" style="164"/>
    <col min="12534" max="12534" customWidth="1" width="20.332031" style="164"/>
    <col min="12535" max="12783" customWidth="0" width="10.6640625" style="164"/>
    <col min="12784" max="12784" customWidth="1" width="13.0" style="164"/>
    <col min="12785" max="12785" customWidth="1" width="23.332031" style="164"/>
    <col min="12786" max="12786" customWidth="1" width="23.5" style="164"/>
    <col min="12787" max="12788" customWidth="1" width="22.332031" style="164"/>
    <col min="12789" max="12789" customWidth="1" width="28.5" style="164"/>
    <col min="12790" max="12790" customWidth="1" width="20.332031" style="164"/>
    <col min="12791" max="13039" customWidth="0" width="10.6640625" style="164"/>
    <col min="13040" max="13040" customWidth="1" width="13.0" style="164"/>
    <col min="13041" max="13041" customWidth="1" width="23.332031" style="164"/>
    <col min="13042" max="13042" customWidth="1" width="23.5" style="164"/>
    <col min="13043" max="13044" customWidth="1" width="22.332031" style="164"/>
    <col min="13045" max="13045" customWidth="1" width="28.5" style="164"/>
    <col min="13046" max="13046" customWidth="1" width="20.332031" style="164"/>
    <col min="13047" max="13295" customWidth="0" width="10.6640625" style="164"/>
    <col min="13296" max="13296" customWidth="1" width="13.0" style="164"/>
    <col min="13297" max="13297" customWidth="1" width="23.332031" style="164"/>
    <col min="13298" max="13298" customWidth="1" width="23.5" style="164"/>
    <col min="13299" max="13300" customWidth="1" width="22.332031" style="164"/>
    <col min="13301" max="13301" customWidth="1" width="28.5" style="164"/>
    <col min="13302" max="13302" customWidth="1" width="20.332031" style="164"/>
    <col min="13303" max="13551" customWidth="0" width="10.6640625" style="164"/>
    <col min="13552" max="13552" customWidth="1" width="13.0" style="164"/>
    <col min="13553" max="13553" customWidth="1" width="23.332031" style="164"/>
    <col min="13554" max="13554" customWidth="1" width="23.5" style="164"/>
    <col min="13555" max="13556" customWidth="1" width="22.332031" style="164"/>
    <col min="13557" max="13557" customWidth="1" width="28.5" style="164"/>
    <col min="13558" max="13558" customWidth="1" width="20.332031" style="164"/>
    <col min="13559" max="13807" customWidth="0" width="10.6640625" style="164"/>
    <col min="13808" max="13808" customWidth="1" width="13.0" style="164"/>
    <col min="13809" max="13809" customWidth="1" width="23.332031" style="164"/>
    <col min="13810" max="13810" customWidth="1" width="23.5" style="164"/>
    <col min="13811" max="13812" customWidth="1" width="22.332031" style="164"/>
    <col min="13813" max="13813" customWidth="1" width="28.5" style="164"/>
    <col min="13814" max="13814" customWidth="1" width="20.332031" style="164"/>
    <col min="13815" max="14063" customWidth="0" width="10.6640625" style="164"/>
    <col min="14064" max="14064" customWidth="1" width="13.0" style="164"/>
    <col min="14065" max="14065" customWidth="1" width="23.332031" style="164"/>
    <col min="14066" max="14066" customWidth="1" width="23.5" style="164"/>
    <col min="14067" max="14068" customWidth="1" width="22.332031" style="164"/>
    <col min="14069" max="14069" customWidth="1" width="28.5" style="164"/>
    <col min="14070" max="14070" customWidth="1" width="20.332031" style="164"/>
    <col min="14071" max="14319" customWidth="0" width="10.6640625" style="164"/>
    <col min="14320" max="14320" customWidth="1" width="13.0" style="164"/>
    <col min="14321" max="14321" customWidth="1" width="23.332031" style="164"/>
    <col min="14322" max="14322" customWidth="1" width="23.5" style="164"/>
    <col min="14323" max="14324" customWidth="1" width="22.332031" style="164"/>
    <col min="14325" max="14325" customWidth="1" width="28.5" style="164"/>
    <col min="14326" max="14326" customWidth="1" width="20.332031" style="164"/>
    <col min="14327" max="14575" customWidth="0" width="10.6640625" style="164"/>
    <col min="14576" max="14576" customWidth="1" width="13.0" style="164"/>
    <col min="14577" max="14577" customWidth="1" width="23.332031" style="164"/>
    <col min="14578" max="14578" customWidth="1" width="23.5" style="164"/>
    <col min="14579" max="14580" customWidth="1" width="22.332031" style="164"/>
    <col min="14581" max="14581" customWidth="1" width="28.5" style="164"/>
    <col min="14582" max="14582" customWidth="1" width="20.332031" style="164"/>
    <col min="14583" max="14831" customWidth="0" width="10.6640625" style="164"/>
    <col min="14832" max="14832" customWidth="1" width="13.0" style="164"/>
    <col min="14833" max="14833" customWidth="1" width="23.332031" style="164"/>
    <col min="14834" max="14834" customWidth="1" width="23.5" style="164"/>
    <col min="14835" max="14836" customWidth="1" width="22.332031" style="164"/>
    <col min="14837" max="14837" customWidth="1" width="28.5" style="164"/>
    <col min="14838" max="14838" customWidth="1" width="20.332031" style="164"/>
    <col min="14839" max="15087" customWidth="0" width="10.6640625" style="164"/>
    <col min="15088" max="15088" customWidth="1" width="13.0" style="164"/>
    <col min="15089" max="15089" customWidth="1" width="23.332031" style="164"/>
    <col min="15090" max="15090" customWidth="1" width="23.5" style="164"/>
    <col min="15091" max="15092" customWidth="1" width="22.332031" style="164"/>
    <col min="15093" max="15093" customWidth="1" width="28.5" style="164"/>
    <col min="15094" max="15094" customWidth="1" width="20.332031" style="164"/>
    <col min="15095" max="15343" customWidth="0" width="10.6640625" style="164"/>
    <col min="15344" max="15344" customWidth="1" width="13.0" style="164"/>
    <col min="15345" max="15345" customWidth="1" width="23.332031" style="164"/>
    <col min="15346" max="15346" customWidth="1" width="23.5" style="164"/>
    <col min="15347" max="15348" customWidth="1" width="22.332031" style="164"/>
    <col min="15349" max="15349" customWidth="1" width="28.5" style="164"/>
    <col min="15350" max="15350" customWidth="1" width="20.332031" style="164"/>
    <col min="15351" max="15599" customWidth="0" width="10.6640625" style="164"/>
    <col min="15600" max="15600" customWidth="1" width="13.0" style="164"/>
    <col min="15601" max="15601" customWidth="1" width="23.332031" style="164"/>
    <col min="15602" max="15602" customWidth="1" width="23.5" style="164"/>
    <col min="15603" max="15604" customWidth="1" width="22.332031" style="164"/>
    <col min="15605" max="15605" customWidth="1" width="28.5" style="164"/>
    <col min="15606" max="15606" customWidth="1" width="20.332031" style="164"/>
    <col min="15607" max="15855" customWidth="0" width="10.6640625" style="164"/>
    <col min="15856" max="15856" customWidth="1" width="13.0" style="164"/>
    <col min="15857" max="15857" customWidth="1" width="23.332031" style="164"/>
    <col min="15858" max="15858" customWidth="1" width="23.5" style="164"/>
    <col min="15859" max="15860" customWidth="1" width="22.332031" style="164"/>
    <col min="15861" max="15861" customWidth="1" width="28.5" style="164"/>
    <col min="15862" max="15862" customWidth="1" width="20.332031" style="164"/>
    <col min="15863" max="16111" customWidth="0" width="10.6640625" style="164"/>
    <col min="16112" max="16112" customWidth="1" width="13.0" style="164"/>
    <col min="16113" max="16113" customWidth="1" width="23.332031" style="164"/>
    <col min="16114" max="16114" customWidth="1" width="23.5" style="164"/>
    <col min="16115" max="16116" customWidth="1" width="22.332031" style="164"/>
    <col min="16117" max="16117" customWidth="1" width="28.5" style="164"/>
    <col min="16118" max="16118" customWidth="1" width="20.332031" style="164"/>
    <col min="16119" max="16384" customWidth="0" width="10.6640625" style="164"/>
  </cols>
  <sheetData>
    <row r="1" spans="8:8" ht="27.75">
      <c r="A1" s="52" t="s">
        <v>144</v>
      </c>
      <c r="B1" s="52"/>
      <c r="C1" s="52"/>
      <c r="D1" s="52"/>
      <c r="E1" s="52"/>
      <c r="F1" s="52"/>
      <c r="G1" s="52"/>
    </row>
    <row r="2" spans="8:8" ht="27.75">
      <c r="A2" s="15" t="s">
        <v>541</v>
      </c>
      <c r="B2" s="15"/>
      <c r="C2" s="15"/>
      <c r="D2" s="15"/>
      <c r="E2" s="15"/>
      <c r="F2" s="15"/>
      <c r="G2" s="15"/>
    </row>
    <row r="4" spans="8:8" ht="12.0">
      <c r="A4" s="165"/>
      <c r="B4" s="165"/>
    </row>
    <row r="5" spans="8:8" ht="45.0" customHeight="1">
      <c r="A5" s="166" t="s">
        <v>538</v>
      </c>
      <c r="B5" s="167" t="s">
        <v>537</v>
      </c>
      <c r="C5" s="168" t="s">
        <v>163</v>
      </c>
      <c r="D5" s="167" t="s">
        <v>114</v>
      </c>
      <c r="E5" s="167" t="s">
        <v>536</v>
      </c>
      <c r="F5" s="167" t="s">
        <v>540</v>
      </c>
      <c r="G5" s="169" t="s">
        <v>539</v>
      </c>
    </row>
    <row r="6" spans="8:8" ht="21.0" customHeight="1">
      <c r="A6" s="170" t="s">
        <v>444</v>
      </c>
      <c r="B6" s="171"/>
      <c r="C6" s="172"/>
      <c r="D6" s="172"/>
      <c r="E6" s="173"/>
      <c r="F6" s="173"/>
      <c r="G6" s="174"/>
    </row>
    <row r="7" spans="8:8">
      <c r="A7" s="170">
        <v>2021.0</v>
      </c>
      <c r="B7" s="171"/>
      <c r="C7" s="172"/>
      <c r="D7" s="172"/>
      <c r="E7" s="173"/>
      <c r="F7" s="173"/>
      <c r="G7" s="174"/>
    </row>
    <row r="8" spans="8:8">
      <c r="A8" s="175" t="s">
        <v>524</v>
      </c>
      <c r="B8" s="171" t="s">
        <v>405</v>
      </c>
      <c r="C8" s="172" t="s">
        <v>406</v>
      </c>
      <c r="D8" s="172" t="s">
        <v>407</v>
      </c>
      <c r="E8" s="176">
        <v>96152.4</v>
      </c>
      <c r="F8" s="173"/>
      <c r="G8" s="174"/>
    </row>
    <row r="9" spans="8:8">
      <c r="A9" s="175" t="s">
        <v>525</v>
      </c>
      <c r="B9" s="171" t="s">
        <v>405</v>
      </c>
      <c r="C9" s="172" t="s">
        <v>406</v>
      </c>
      <c r="D9" s="172" t="s">
        <v>407</v>
      </c>
      <c r="E9" s="176">
        <v>85605.36</v>
      </c>
      <c r="F9" s="173"/>
      <c r="G9" s="174"/>
    </row>
    <row r="10" spans="8:8">
      <c r="A10" s="175" t="s">
        <v>526</v>
      </c>
      <c r="B10" s="171" t="s">
        <v>405</v>
      </c>
      <c r="C10" s="172" t="s">
        <v>406</v>
      </c>
      <c r="D10" s="172" t="s">
        <v>407</v>
      </c>
      <c r="E10" s="176">
        <v>89782.31999999999</v>
      </c>
      <c r="F10" s="173"/>
      <c r="G10" s="174"/>
    </row>
    <row r="11" spans="8:8">
      <c r="A11" s="175" t="s">
        <v>817</v>
      </c>
      <c r="B11" s="171" t="s">
        <v>405</v>
      </c>
      <c r="C11" s="172" t="s">
        <v>406</v>
      </c>
      <c r="D11" s="172" t="s">
        <v>407</v>
      </c>
      <c r="E11" s="176">
        <v>-158.4</v>
      </c>
      <c r="F11" s="173"/>
      <c r="G11" s="174"/>
    </row>
    <row r="12" spans="8:8">
      <c r="A12" s="175" t="s">
        <v>527</v>
      </c>
      <c r="B12" s="171" t="s">
        <v>405</v>
      </c>
      <c r="C12" s="172" t="s">
        <v>406</v>
      </c>
      <c r="D12" s="172" t="s">
        <v>407</v>
      </c>
      <c r="E12" s="176">
        <v>85421.28</v>
      </c>
      <c r="F12" s="173"/>
      <c r="G12" s="174"/>
    </row>
    <row r="13" spans="8:8">
      <c r="A13" s="175" t="s">
        <v>528</v>
      </c>
      <c r="B13" s="171" t="s">
        <v>405</v>
      </c>
      <c r="C13" s="172" t="s">
        <v>406</v>
      </c>
      <c r="D13" s="172" t="s">
        <v>407</v>
      </c>
      <c r="E13" s="176">
        <v>88525.2</v>
      </c>
      <c r="F13" s="173"/>
      <c r="G13" s="174"/>
    </row>
    <row r="14" spans="8:8">
      <c r="A14" s="175" t="s">
        <v>529</v>
      </c>
      <c r="B14" s="171" t="s">
        <v>405</v>
      </c>
      <c r="C14" s="172" t="s">
        <v>406</v>
      </c>
      <c r="D14" s="172" t="s">
        <v>407</v>
      </c>
      <c r="E14" s="176">
        <v>84308.64</v>
      </c>
      <c r="F14" s="173"/>
      <c r="G14" s="174"/>
    </row>
    <row r="15" spans="8:8">
      <c r="A15" s="175" t="s">
        <v>818</v>
      </c>
      <c r="B15" s="171" t="s">
        <v>405</v>
      </c>
      <c r="C15" s="172" t="s">
        <v>406</v>
      </c>
      <c r="D15" s="172" t="s">
        <v>407</v>
      </c>
      <c r="E15" s="176">
        <v>-166.56</v>
      </c>
      <c r="F15" s="173"/>
      <c r="G15" s="174"/>
    </row>
    <row r="16" spans="8:8">
      <c r="A16" s="175" t="s">
        <v>530</v>
      </c>
      <c r="B16" s="171" t="s">
        <v>405</v>
      </c>
      <c r="C16" s="172" t="s">
        <v>406</v>
      </c>
      <c r="D16" s="172" t="s">
        <v>407</v>
      </c>
      <c r="E16" s="176">
        <v>86003.28</v>
      </c>
      <c r="F16" s="173"/>
      <c r="G16" s="174"/>
    </row>
    <row r="17" spans="8:8">
      <c r="A17" s="175" t="s">
        <v>531</v>
      </c>
      <c r="B17" s="171" t="s">
        <v>405</v>
      </c>
      <c r="C17" s="172" t="s">
        <v>406</v>
      </c>
      <c r="D17" s="172" t="s">
        <v>407</v>
      </c>
      <c r="E17" s="176">
        <v>80596.8</v>
      </c>
      <c r="F17" s="173"/>
      <c r="G17" s="174"/>
    </row>
    <row r="18" spans="8:8">
      <c r="A18" s="175" t="s">
        <v>532</v>
      </c>
      <c r="B18" s="171" t="s">
        <v>405</v>
      </c>
      <c r="C18" s="172" t="s">
        <v>406</v>
      </c>
      <c r="D18" s="172" t="s">
        <v>407</v>
      </c>
      <c r="E18" s="176">
        <v>78463.2</v>
      </c>
      <c r="F18" s="173"/>
      <c r="G18" s="174"/>
    </row>
    <row r="19" spans="8:8">
      <c r="A19" s="175" t="s">
        <v>819</v>
      </c>
      <c r="B19" s="171" t="s">
        <v>405</v>
      </c>
      <c r="C19" s="172" t="s">
        <v>406</v>
      </c>
      <c r="D19" s="172" t="s">
        <v>407</v>
      </c>
      <c r="E19" s="176">
        <v>225.6</v>
      </c>
      <c r="F19" s="173"/>
      <c r="G19" s="174"/>
    </row>
    <row r="20" spans="8:8">
      <c r="A20" s="175" t="s">
        <v>533</v>
      </c>
      <c r="B20" s="171" t="s">
        <v>405</v>
      </c>
      <c r="C20" s="172" t="s">
        <v>406</v>
      </c>
      <c r="D20" s="172" t="s">
        <v>407</v>
      </c>
      <c r="E20" s="176">
        <v>83870.64</v>
      </c>
      <c r="F20" s="173"/>
      <c r="G20" s="174"/>
    </row>
    <row r="21" spans="8:8">
      <c r="A21" s="175" t="s">
        <v>534</v>
      </c>
      <c r="B21" s="171" t="s">
        <v>405</v>
      </c>
      <c r="C21" s="172" t="s">
        <v>406</v>
      </c>
      <c r="D21" s="172" t="s">
        <v>407</v>
      </c>
      <c r="E21" s="176">
        <v>75524.64</v>
      </c>
      <c r="F21" s="173"/>
      <c r="G21" s="174"/>
    </row>
    <row r="22" spans="8:8">
      <c r="A22" s="175" t="s">
        <v>535</v>
      </c>
      <c r="B22" s="171" t="s">
        <v>405</v>
      </c>
      <c r="C22" s="172" t="s">
        <v>406</v>
      </c>
      <c r="D22" s="172" t="s">
        <v>407</v>
      </c>
      <c r="E22" s="176">
        <v>79132.08</v>
      </c>
      <c r="F22" s="173"/>
      <c r="G22" s="174"/>
    </row>
    <row r="23" spans="8:8">
      <c r="A23" s="175" t="s">
        <v>820</v>
      </c>
      <c r="B23" s="171" t="s">
        <v>405</v>
      </c>
      <c r="C23" s="172" t="s">
        <v>406</v>
      </c>
      <c r="D23" s="172" t="s">
        <v>407</v>
      </c>
      <c r="E23" s="176">
        <v>1131.6</v>
      </c>
      <c r="F23" s="173"/>
      <c r="G23" s="174"/>
    </row>
    <row r="24" spans="8:8" ht="14.25">
      <c r="A24" s="177"/>
      <c r="B24" s="178"/>
      <c r="C24" s="179"/>
      <c r="D24" s="179"/>
      <c r="E24" s="180"/>
      <c r="F24" s="180"/>
      <c r="G24" s="181"/>
      <c r="H24" s="119"/>
    </row>
    <row r="25" spans="8:8" ht="13.5">
      <c r="A25" s="182"/>
      <c r="B25" s="182"/>
      <c r="C25" s="183" t="s">
        <v>4</v>
      </c>
      <c r="D25" s="184"/>
      <c r="E25" s="185">
        <f>SUM(E7:E23)</f>
        <v>1014418.0799999998</v>
      </c>
      <c r="F25" s="185">
        <f>SUM(F7:F24)</f>
        <v>0.0</v>
      </c>
      <c r="G25" s="186">
        <f>SUM(G7:G24)</f>
        <v>0.0</v>
      </c>
    </row>
    <row r="26" spans="8:8">
      <c r="A26" s="182"/>
      <c r="B26" s="182"/>
      <c r="C26" s="187"/>
      <c r="D26" s="187"/>
      <c r="E26" s="188"/>
      <c r="F26" s="188"/>
      <c r="G26" s="188"/>
    </row>
    <row r="27" spans="8:8" ht="13.5">
      <c r="A27" s="119" t="s">
        <v>522</v>
      </c>
      <c r="B27" s="189"/>
      <c r="C27" s="189"/>
      <c r="D27" s="189"/>
      <c r="E27" s="189"/>
      <c r="F27" s="189"/>
      <c r="G27" s="190"/>
      <c r="H27" s="190"/>
      <c r="I27" s="190"/>
    </row>
    <row r="28" spans="8:8" ht="13.5">
      <c r="A28" s="191" t="s">
        <v>523</v>
      </c>
      <c r="B28" s="191"/>
      <c r="C28" s="191"/>
      <c r="D28" s="191"/>
      <c r="E28" s="191"/>
      <c r="F28" s="191"/>
      <c r="G28" s="191"/>
      <c r="H28" s="190"/>
      <c r="I28" s="190"/>
    </row>
    <row r="29" spans="8:8" ht="15.0">
      <c r="A29" s="40" t="s">
        <v>504</v>
      </c>
      <c r="B29" s="192"/>
      <c r="C29" s="192"/>
      <c r="D29" s="192"/>
      <c r="E29" s="192"/>
      <c r="F29" s="192"/>
      <c r="G29" s="193"/>
      <c r="H29" s="190"/>
      <c r="I29" s="190"/>
    </row>
    <row r="30" spans="8:8" ht="13.5">
      <c r="A30" s="192"/>
      <c r="B30" s="192"/>
      <c r="C30" s="192"/>
      <c r="D30" s="192"/>
      <c r="E30" s="192"/>
      <c r="F30" s="192"/>
      <c r="G30" s="192"/>
      <c r="H30" s="190"/>
      <c r="I30" s="190"/>
    </row>
    <row r="31" spans="8:8" ht="15.0">
      <c r="A31" s="42" t="s">
        <v>505</v>
      </c>
      <c r="B31" s="42"/>
      <c r="C31" s="42"/>
      <c r="D31" s="42"/>
      <c r="E31" s="42"/>
      <c r="F31" s="42"/>
      <c r="G31" s="42"/>
      <c r="H31" s="190"/>
      <c r="I31" s="190"/>
    </row>
    <row r="32" spans="8:8">
      <c r="A32" s="194"/>
      <c r="B32" s="194"/>
      <c r="C32" s="195"/>
      <c r="D32" s="195"/>
      <c r="E32" s="195"/>
      <c r="F32" s="195"/>
    </row>
    <row r="34" spans="8:8" ht="12.0"/>
    <row r="35" spans="8:8" ht="18.0">
      <c r="A35" s="43" t="s">
        <v>506</v>
      </c>
      <c r="B35" s="196" t="s">
        <v>508</v>
      </c>
    </row>
    <row r="36" spans="8:8" ht="36.0">
      <c r="A36" s="45" t="s">
        <v>5</v>
      </c>
      <c r="B36" s="197" t="s">
        <v>509</v>
      </c>
    </row>
    <row r="37" spans="8:8" ht="18.0">
      <c r="A37" s="45" t="s">
        <v>12</v>
      </c>
      <c r="B37" s="198">
        <v>45093.0</v>
      </c>
    </row>
    <row r="38" spans="8:8" ht="21.0">
      <c r="A38" s="48" t="s">
        <v>507</v>
      </c>
      <c r="B38" s="49"/>
    </row>
  </sheetData>
  <mergeCells count="3">
    <mergeCell ref="A1:G1"/>
    <mergeCell ref="A28:G28"/>
    <mergeCell ref="A2:G2"/>
  </mergeCells>
  <pageMargins left="0.35433070866141736" right="0.31496062992125984" top="0.4724409448818898" bottom="0.3937007874015748" header="0.31496062992125984" footer="0.1968503937007874"/>
  <pageSetup paperSize="9" scale="75" orientation="landscape"/>
</worksheet>
</file>

<file path=xl/worksheets/sheet6.xml><?xml version="1.0" encoding="utf-8"?>
<worksheet xmlns:r="http://schemas.openxmlformats.org/officeDocument/2006/relationships" xmlns="http://schemas.openxmlformats.org/spreadsheetml/2006/main">
  <sheetPr>
    <tabColor rgb="FFFFFF00"/>
  </sheetPr>
  <dimension ref="A1:J40"/>
  <sheetViews>
    <sheetView workbookViewId="0" showGridLines="0" zoomScale="95">
      <selection activeCell="E27" sqref="E27"/>
    </sheetView>
  </sheetViews>
  <sheetFormatPr defaultRowHeight="11.25" defaultColWidth="10"/>
  <cols>
    <col min="1" max="1" customWidth="1" width="33.5" style="164"/>
    <col min="2" max="3" customWidth="1" width="26.664062" style="164"/>
    <col min="4" max="4" customWidth="1" width="25.164062" style="164"/>
    <col min="5" max="5" customWidth="1" width="28.5" style="164"/>
    <col min="6" max="6" customWidth="1" width="21.832031" style="164"/>
    <col min="7" max="7" customWidth="1" width="23.332031" style="164"/>
    <col min="8" max="239" customWidth="0" width="10.6640625" style="164"/>
    <col min="240" max="240" customWidth="1" width="13.0" style="164"/>
    <col min="241" max="241" customWidth="1" width="23.332031" style="164"/>
    <col min="242" max="242" customWidth="1" width="23.5" style="164"/>
    <col min="243" max="244" customWidth="1" width="22.332031" style="164"/>
    <col min="245" max="245" customWidth="1" width="28.5" style="164"/>
    <col min="246" max="246" customWidth="1" width="20.332031" style="164"/>
    <col min="247" max="495" customWidth="0" width="10.6640625" style="164"/>
    <col min="496" max="496" customWidth="1" width="13.0" style="164"/>
    <col min="497" max="497" customWidth="1" width="23.332031" style="164"/>
    <col min="498" max="498" customWidth="1" width="23.5" style="164"/>
    <col min="499" max="500" customWidth="1" width="22.332031" style="164"/>
    <col min="501" max="501" customWidth="1" width="28.5" style="164"/>
    <col min="502" max="502" customWidth="1" width="20.332031" style="164"/>
    <col min="503" max="751" customWidth="0" width="10.6640625" style="164"/>
    <col min="752" max="752" customWidth="1" width="13.0" style="164"/>
    <col min="753" max="753" customWidth="1" width="23.332031" style="164"/>
    <col min="754" max="754" customWidth="1" width="23.5" style="164"/>
    <col min="755" max="756" customWidth="1" width="22.332031" style="164"/>
    <col min="757" max="757" customWidth="1" width="28.5" style="164"/>
    <col min="758" max="758" customWidth="1" width="20.332031" style="164"/>
    <col min="759" max="1007" customWidth="0" width="10.6640625" style="164"/>
    <col min="1008" max="1008" customWidth="1" width="13.0" style="164"/>
    <col min="1009" max="1009" customWidth="1" width="23.332031" style="164"/>
    <col min="1010" max="1010" customWidth="1" width="23.5" style="164"/>
    <col min="1011" max="1012" customWidth="1" width="22.332031" style="164"/>
    <col min="1013" max="1013" customWidth="1" width="28.5" style="164"/>
    <col min="1014" max="1014" customWidth="1" width="20.332031" style="164"/>
    <col min="1015" max="1263" customWidth="0" width="10.6640625" style="164"/>
    <col min="1264" max="1264" customWidth="1" width="13.0" style="164"/>
    <col min="1265" max="1265" customWidth="1" width="23.332031" style="164"/>
    <col min="1266" max="1266" customWidth="1" width="23.5" style="164"/>
    <col min="1267" max="1268" customWidth="1" width="22.332031" style="164"/>
    <col min="1269" max="1269" customWidth="1" width="28.5" style="164"/>
    <col min="1270" max="1270" customWidth="1" width="20.332031" style="164"/>
    <col min="1271" max="1519" customWidth="0" width="10.6640625" style="164"/>
    <col min="1520" max="1520" customWidth="1" width="13.0" style="164"/>
    <col min="1521" max="1521" customWidth="1" width="23.332031" style="164"/>
    <col min="1522" max="1522" customWidth="1" width="23.5" style="164"/>
    <col min="1523" max="1524" customWidth="1" width="22.332031" style="164"/>
    <col min="1525" max="1525" customWidth="1" width="28.5" style="164"/>
    <col min="1526" max="1526" customWidth="1" width="20.332031" style="164"/>
    <col min="1527" max="1775" customWidth="0" width="10.6640625" style="164"/>
    <col min="1776" max="1776" customWidth="1" width="13.0" style="164"/>
    <col min="1777" max="1777" customWidth="1" width="23.332031" style="164"/>
    <col min="1778" max="1778" customWidth="1" width="23.5" style="164"/>
    <col min="1779" max="1780" customWidth="1" width="22.332031" style="164"/>
    <col min="1781" max="1781" customWidth="1" width="28.5" style="164"/>
    <col min="1782" max="1782" customWidth="1" width="20.332031" style="164"/>
    <col min="1783" max="2031" customWidth="0" width="10.6640625" style="164"/>
    <col min="2032" max="2032" customWidth="1" width="13.0" style="164"/>
    <col min="2033" max="2033" customWidth="1" width="23.332031" style="164"/>
    <col min="2034" max="2034" customWidth="1" width="23.5" style="164"/>
    <col min="2035" max="2036" customWidth="1" width="22.332031" style="164"/>
    <col min="2037" max="2037" customWidth="1" width="28.5" style="164"/>
    <col min="2038" max="2038" customWidth="1" width="20.332031" style="164"/>
    <col min="2039" max="2287" customWidth="0" width="10.6640625" style="164"/>
    <col min="2288" max="2288" customWidth="1" width="13.0" style="164"/>
    <col min="2289" max="2289" customWidth="1" width="23.332031" style="164"/>
    <col min="2290" max="2290" customWidth="1" width="23.5" style="164"/>
    <col min="2291" max="2292" customWidth="1" width="22.332031" style="164"/>
    <col min="2293" max="2293" customWidth="1" width="28.5" style="164"/>
    <col min="2294" max="2294" customWidth="1" width="20.332031" style="164"/>
    <col min="2295" max="2543" customWidth="0" width="10.6640625" style="164"/>
    <col min="2544" max="2544" customWidth="1" width="13.0" style="164"/>
    <col min="2545" max="2545" customWidth="1" width="23.332031" style="164"/>
    <col min="2546" max="2546" customWidth="1" width="23.5" style="164"/>
    <col min="2547" max="2548" customWidth="1" width="22.332031" style="164"/>
    <col min="2549" max="2549" customWidth="1" width="28.5" style="164"/>
    <col min="2550" max="2550" customWidth="1" width="20.332031" style="164"/>
    <col min="2551" max="2799" customWidth="0" width="10.6640625" style="164"/>
    <col min="2800" max="2800" customWidth="1" width="13.0" style="164"/>
    <col min="2801" max="2801" customWidth="1" width="23.332031" style="164"/>
    <col min="2802" max="2802" customWidth="1" width="23.5" style="164"/>
    <col min="2803" max="2804" customWidth="1" width="22.332031" style="164"/>
    <col min="2805" max="2805" customWidth="1" width="28.5" style="164"/>
    <col min="2806" max="2806" customWidth="1" width="20.332031" style="164"/>
    <col min="2807" max="3055" customWidth="0" width="10.6640625" style="164"/>
    <col min="3056" max="3056" customWidth="1" width="13.0" style="164"/>
    <col min="3057" max="3057" customWidth="1" width="23.332031" style="164"/>
    <col min="3058" max="3058" customWidth="1" width="23.5" style="164"/>
    <col min="3059" max="3060" customWidth="1" width="22.332031" style="164"/>
    <col min="3061" max="3061" customWidth="1" width="28.5" style="164"/>
    <col min="3062" max="3062" customWidth="1" width="20.332031" style="164"/>
    <col min="3063" max="3311" customWidth="0" width="10.6640625" style="164"/>
    <col min="3312" max="3312" customWidth="1" width="13.0" style="164"/>
    <col min="3313" max="3313" customWidth="1" width="23.332031" style="164"/>
    <col min="3314" max="3314" customWidth="1" width="23.5" style="164"/>
    <col min="3315" max="3316" customWidth="1" width="22.332031" style="164"/>
    <col min="3317" max="3317" customWidth="1" width="28.5" style="164"/>
    <col min="3318" max="3318" customWidth="1" width="20.332031" style="164"/>
    <col min="3319" max="3567" customWidth="0" width="10.6640625" style="164"/>
    <col min="3568" max="3568" customWidth="1" width="13.0" style="164"/>
    <col min="3569" max="3569" customWidth="1" width="23.332031" style="164"/>
    <col min="3570" max="3570" customWidth="1" width="23.5" style="164"/>
    <col min="3571" max="3572" customWidth="1" width="22.332031" style="164"/>
    <col min="3573" max="3573" customWidth="1" width="28.5" style="164"/>
    <col min="3574" max="3574" customWidth="1" width="20.332031" style="164"/>
    <col min="3575" max="3823" customWidth="0" width="10.6640625" style="164"/>
    <col min="3824" max="3824" customWidth="1" width="13.0" style="164"/>
    <col min="3825" max="3825" customWidth="1" width="23.332031" style="164"/>
    <col min="3826" max="3826" customWidth="1" width="23.5" style="164"/>
    <col min="3827" max="3828" customWidth="1" width="22.332031" style="164"/>
    <col min="3829" max="3829" customWidth="1" width="28.5" style="164"/>
    <col min="3830" max="3830" customWidth="1" width="20.332031" style="164"/>
    <col min="3831" max="4079" customWidth="0" width="10.6640625" style="164"/>
    <col min="4080" max="4080" customWidth="1" width="13.0" style="164"/>
    <col min="4081" max="4081" customWidth="1" width="23.332031" style="164"/>
    <col min="4082" max="4082" customWidth="1" width="23.5" style="164"/>
    <col min="4083" max="4084" customWidth="1" width="22.332031" style="164"/>
    <col min="4085" max="4085" customWidth="1" width="28.5" style="164"/>
    <col min="4086" max="4086" customWidth="1" width="20.332031" style="164"/>
    <col min="4087" max="4335" customWidth="0" width="10.6640625" style="164"/>
    <col min="4336" max="4336" customWidth="1" width="13.0" style="164"/>
    <col min="4337" max="4337" customWidth="1" width="23.332031" style="164"/>
    <col min="4338" max="4338" customWidth="1" width="23.5" style="164"/>
    <col min="4339" max="4340" customWidth="1" width="22.332031" style="164"/>
    <col min="4341" max="4341" customWidth="1" width="28.5" style="164"/>
    <col min="4342" max="4342" customWidth="1" width="20.332031" style="164"/>
    <col min="4343" max="4591" customWidth="0" width="10.6640625" style="164"/>
    <col min="4592" max="4592" customWidth="1" width="13.0" style="164"/>
    <col min="4593" max="4593" customWidth="1" width="23.332031" style="164"/>
    <col min="4594" max="4594" customWidth="1" width="23.5" style="164"/>
    <col min="4595" max="4596" customWidth="1" width="22.332031" style="164"/>
    <col min="4597" max="4597" customWidth="1" width="28.5" style="164"/>
    <col min="4598" max="4598" customWidth="1" width="20.332031" style="164"/>
    <col min="4599" max="4847" customWidth="0" width="10.6640625" style="164"/>
    <col min="4848" max="4848" customWidth="1" width="13.0" style="164"/>
    <col min="4849" max="4849" customWidth="1" width="23.332031" style="164"/>
    <col min="4850" max="4850" customWidth="1" width="23.5" style="164"/>
    <col min="4851" max="4852" customWidth="1" width="22.332031" style="164"/>
    <col min="4853" max="4853" customWidth="1" width="28.5" style="164"/>
    <col min="4854" max="4854" customWidth="1" width="20.332031" style="164"/>
    <col min="4855" max="5103" customWidth="0" width="10.6640625" style="164"/>
    <col min="5104" max="5104" customWidth="1" width="13.0" style="164"/>
    <col min="5105" max="5105" customWidth="1" width="23.332031" style="164"/>
    <col min="5106" max="5106" customWidth="1" width="23.5" style="164"/>
    <col min="5107" max="5108" customWidth="1" width="22.332031" style="164"/>
    <col min="5109" max="5109" customWidth="1" width="28.5" style="164"/>
    <col min="5110" max="5110" customWidth="1" width="20.332031" style="164"/>
    <col min="5111" max="5359" customWidth="0" width="10.6640625" style="164"/>
    <col min="5360" max="5360" customWidth="1" width="13.0" style="164"/>
    <col min="5361" max="5361" customWidth="1" width="23.332031" style="164"/>
    <col min="5362" max="5362" customWidth="1" width="23.5" style="164"/>
    <col min="5363" max="5364" customWidth="1" width="22.332031" style="164"/>
    <col min="5365" max="5365" customWidth="1" width="28.5" style="164"/>
    <col min="5366" max="5366" customWidth="1" width="20.332031" style="164"/>
    <col min="5367" max="5615" customWidth="0" width="10.6640625" style="164"/>
    <col min="5616" max="5616" customWidth="1" width="13.0" style="164"/>
    <col min="5617" max="5617" customWidth="1" width="23.332031" style="164"/>
    <col min="5618" max="5618" customWidth="1" width="23.5" style="164"/>
    <col min="5619" max="5620" customWidth="1" width="22.332031" style="164"/>
    <col min="5621" max="5621" customWidth="1" width="28.5" style="164"/>
    <col min="5622" max="5622" customWidth="1" width="20.332031" style="164"/>
    <col min="5623" max="5871" customWidth="0" width="10.6640625" style="164"/>
    <col min="5872" max="5872" customWidth="1" width="13.0" style="164"/>
    <col min="5873" max="5873" customWidth="1" width="23.332031" style="164"/>
    <col min="5874" max="5874" customWidth="1" width="23.5" style="164"/>
    <col min="5875" max="5876" customWidth="1" width="22.332031" style="164"/>
    <col min="5877" max="5877" customWidth="1" width="28.5" style="164"/>
    <col min="5878" max="5878" customWidth="1" width="20.332031" style="164"/>
    <col min="5879" max="6127" customWidth="0" width="10.6640625" style="164"/>
    <col min="6128" max="6128" customWidth="1" width="13.0" style="164"/>
    <col min="6129" max="6129" customWidth="1" width="23.332031" style="164"/>
    <col min="6130" max="6130" customWidth="1" width="23.5" style="164"/>
    <col min="6131" max="6132" customWidth="1" width="22.332031" style="164"/>
    <col min="6133" max="6133" customWidth="1" width="28.5" style="164"/>
    <col min="6134" max="6134" customWidth="1" width="20.332031" style="164"/>
    <col min="6135" max="6383" customWidth="0" width="10.6640625" style="164"/>
    <col min="6384" max="6384" customWidth="1" width="13.0" style="164"/>
    <col min="6385" max="6385" customWidth="1" width="23.332031" style="164"/>
    <col min="6386" max="6386" customWidth="1" width="23.5" style="164"/>
    <col min="6387" max="6388" customWidth="1" width="22.332031" style="164"/>
    <col min="6389" max="6389" customWidth="1" width="28.5" style="164"/>
    <col min="6390" max="6390" customWidth="1" width="20.332031" style="164"/>
    <col min="6391" max="6639" customWidth="0" width="10.6640625" style="164"/>
    <col min="6640" max="6640" customWidth="1" width="13.0" style="164"/>
    <col min="6641" max="6641" customWidth="1" width="23.332031" style="164"/>
    <col min="6642" max="6642" customWidth="1" width="23.5" style="164"/>
    <col min="6643" max="6644" customWidth="1" width="22.332031" style="164"/>
    <col min="6645" max="6645" customWidth="1" width="28.5" style="164"/>
    <col min="6646" max="6646" customWidth="1" width="20.332031" style="164"/>
    <col min="6647" max="6895" customWidth="0" width="10.6640625" style="164"/>
    <col min="6896" max="6896" customWidth="1" width="13.0" style="164"/>
    <col min="6897" max="6897" customWidth="1" width="23.332031" style="164"/>
    <col min="6898" max="6898" customWidth="1" width="23.5" style="164"/>
    <col min="6899" max="6900" customWidth="1" width="22.332031" style="164"/>
    <col min="6901" max="6901" customWidth="1" width="28.5" style="164"/>
    <col min="6902" max="6902" customWidth="1" width="20.332031" style="164"/>
    <col min="6903" max="7151" customWidth="0" width="10.6640625" style="164"/>
    <col min="7152" max="7152" customWidth="1" width="13.0" style="164"/>
    <col min="7153" max="7153" customWidth="1" width="23.332031" style="164"/>
    <col min="7154" max="7154" customWidth="1" width="23.5" style="164"/>
    <col min="7155" max="7156" customWidth="1" width="22.332031" style="164"/>
    <col min="7157" max="7157" customWidth="1" width="28.5" style="164"/>
    <col min="7158" max="7158" customWidth="1" width="20.332031" style="164"/>
    <col min="7159" max="7407" customWidth="0" width="10.6640625" style="164"/>
    <col min="7408" max="7408" customWidth="1" width="13.0" style="164"/>
    <col min="7409" max="7409" customWidth="1" width="23.332031" style="164"/>
    <col min="7410" max="7410" customWidth="1" width="23.5" style="164"/>
    <col min="7411" max="7412" customWidth="1" width="22.332031" style="164"/>
    <col min="7413" max="7413" customWidth="1" width="28.5" style="164"/>
    <col min="7414" max="7414" customWidth="1" width="20.332031" style="164"/>
    <col min="7415" max="7663" customWidth="0" width="10.6640625" style="164"/>
    <col min="7664" max="7664" customWidth="1" width="13.0" style="164"/>
    <col min="7665" max="7665" customWidth="1" width="23.332031" style="164"/>
    <col min="7666" max="7666" customWidth="1" width="23.5" style="164"/>
    <col min="7667" max="7668" customWidth="1" width="22.332031" style="164"/>
    <col min="7669" max="7669" customWidth="1" width="28.5" style="164"/>
    <col min="7670" max="7670" customWidth="1" width="20.332031" style="164"/>
    <col min="7671" max="7919" customWidth="0" width="10.6640625" style="164"/>
    <col min="7920" max="7920" customWidth="1" width="13.0" style="164"/>
    <col min="7921" max="7921" customWidth="1" width="23.332031" style="164"/>
    <col min="7922" max="7922" customWidth="1" width="23.5" style="164"/>
    <col min="7923" max="7924" customWidth="1" width="22.332031" style="164"/>
    <col min="7925" max="7925" customWidth="1" width="28.5" style="164"/>
    <col min="7926" max="7926" customWidth="1" width="20.332031" style="164"/>
    <col min="7927" max="8175" customWidth="0" width="10.6640625" style="164"/>
    <col min="8176" max="8176" customWidth="1" width="13.0" style="164"/>
    <col min="8177" max="8177" customWidth="1" width="23.332031" style="164"/>
    <col min="8178" max="8178" customWidth="1" width="23.5" style="164"/>
    <col min="8179" max="8180" customWidth="1" width="22.332031" style="164"/>
    <col min="8181" max="8181" customWidth="1" width="28.5" style="164"/>
    <col min="8182" max="8182" customWidth="1" width="20.332031" style="164"/>
    <col min="8183" max="8431" customWidth="0" width="10.6640625" style="164"/>
    <col min="8432" max="8432" customWidth="1" width="13.0" style="164"/>
    <col min="8433" max="8433" customWidth="1" width="23.332031" style="164"/>
    <col min="8434" max="8434" customWidth="1" width="23.5" style="164"/>
    <col min="8435" max="8436" customWidth="1" width="22.332031" style="164"/>
    <col min="8437" max="8437" customWidth="1" width="28.5" style="164"/>
    <col min="8438" max="8438" customWidth="1" width="20.332031" style="164"/>
    <col min="8439" max="8687" customWidth="0" width="10.6640625" style="164"/>
    <col min="8688" max="8688" customWidth="1" width="13.0" style="164"/>
    <col min="8689" max="8689" customWidth="1" width="23.332031" style="164"/>
    <col min="8690" max="8690" customWidth="1" width="23.5" style="164"/>
    <col min="8691" max="8692" customWidth="1" width="22.332031" style="164"/>
    <col min="8693" max="8693" customWidth="1" width="28.5" style="164"/>
    <col min="8694" max="8694" customWidth="1" width="20.332031" style="164"/>
    <col min="8695" max="8943" customWidth="0" width="10.6640625" style="164"/>
    <col min="8944" max="8944" customWidth="1" width="13.0" style="164"/>
    <col min="8945" max="8945" customWidth="1" width="23.332031" style="164"/>
    <col min="8946" max="8946" customWidth="1" width="23.5" style="164"/>
    <col min="8947" max="8948" customWidth="1" width="22.332031" style="164"/>
    <col min="8949" max="8949" customWidth="1" width="28.5" style="164"/>
    <col min="8950" max="8950" customWidth="1" width="20.332031" style="164"/>
    <col min="8951" max="9199" customWidth="0" width="10.6640625" style="164"/>
    <col min="9200" max="9200" customWidth="1" width="13.0" style="164"/>
    <col min="9201" max="9201" customWidth="1" width="23.332031" style="164"/>
    <col min="9202" max="9202" customWidth="1" width="23.5" style="164"/>
    <col min="9203" max="9204" customWidth="1" width="22.332031" style="164"/>
    <col min="9205" max="9205" customWidth="1" width="28.5" style="164"/>
    <col min="9206" max="9206" customWidth="1" width="20.332031" style="164"/>
    <col min="9207" max="9455" customWidth="0" width="10.6640625" style="164"/>
    <col min="9456" max="9456" customWidth="1" width="13.0" style="164"/>
    <col min="9457" max="9457" customWidth="1" width="23.332031" style="164"/>
    <col min="9458" max="9458" customWidth="1" width="23.5" style="164"/>
    <col min="9459" max="9460" customWidth="1" width="22.332031" style="164"/>
    <col min="9461" max="9461" customWidth="1" width="28.5" style="164"/>
    <col min="9462" max="9462" customWidth="1" width="20.332031" style="164"/>
    <col min="9463" max="9711" customWidth="0" width="10.6640625" style="164"/>
    <col min="9712" max="9712" customWidth="1" width="13.0" style="164"/>
    <col min="9713" max="9713" customWidth="1" width="23.332031" style="164"/>
    <col min="9714" max="9714" customWidth="1" width="23.5" style="164"/>
    <col min="9715" max="9716" customWidth="1" width="22.332031" style="164"/>
    <col min="9717" max="9717" customWidth="1" width="28.5" style="164"/>
    <col min="9718" max="9718" customWidth="1" width="20.332031" style="164"/>
    <col min="9719" max="9967" customWidth="0" width="10.6640625" style="164"/>
    <col min="9968" max="9968" customWidth="1" width="13.0" style="164"/>
    <col min="9969" max="9969" customWidth="1" width="23.332031" style="164"/>
    <col min="9970" max="9970" customWidth="1" width="23.5" style="164"/>
    <col min="9971" max="9972" customWidth="1" width="22.332031" style="164"/>
    <col min="9973" max="9973" customWidth="1" width="28.5" style="164"/>
    <col min="9974" max="9974" customWidth="1" width="20.332031" style="164"/>
    <col min="9975" max="10223" customWidth="0" width="10.6640625" style="164"/>
    <col min="10224" max="10224" customWidth="1" width="13.0" style="164"/>
    <col min="10225" max="10225" customWidth="1" width="23.332031" style="164"/>
    <col min="10226" max="10226" customWidth="1" width="23.5" style="164"/>
    <col min="10227" max="10228" customWidth="1" width="22.332031" style="164"/>
    <col min="10229" max="10229" customWidth="1" width="28.5" style="164"/>
    <col min="10230" max="10230" customWidth="1" width="20.332031" style="164"/>
    <col min="10231" max="10479" customWidth="0" width="10.6640625" style="164"/>
    <col min="10480" max="10480" customWidth="1" width="13.0" style="164"/>
    <col min="10481" max="10481" customWidth="1" width="23.332031" style="164"/>
    <col min="10482" max="10482" customWidth="1" width="23.5" style="164"/>
    <col min="10483" max="10484" customWidth="1" width="22.332031" style="164"/>
    <col min="10485" max="10485" customWidth="1" width="28.5" style="164"/>
    <col min="10486" max="10486" customWidth="1" width="20.332031" style="164"/>
    <col min="10487" max="10735" customWidth="0" width="10.6640625" style="164"/>
    <col min="10736" max="10736" customWidth="1" width="13.0" style="164"/>
    <col min="10737" max="10737" customWidth="1" width="23.332031" style="164"/>
    <col min="10738" max="10738" customWidth="1" width="23.5" style="164"/>
    <col min="10739" max="10740" customWidth="1" width="22.332031" style="164"/>
    <col min="10741" max="10741" customWidth="1" width="28.5" style="164"/>
    <col min="10742" max="10742" customWidth="1" width="20.332031" style="164"/>
    <col min="10743" max="10991" customWidth="0" width="10.6640625" style="164"/>
    <col min="10992" max="10992" customWidth="1" width="13.0" style="164"/>
    <col min="10993" max="10993" customWidth="1" width="23.332031" style="164"/>
    <col min="10994" max="10994" customWidth="1" width="23.5" style="164"/>
    <col min="10995" max="10996" customWidth="1" width="22.332031" style="164"/>
    <col min="10997" max="10997" customWidth="1" width="28.5" style="164"/>
    <col min="10998" max="10998" customWidth="1" width="20.332031" style="164"/>
    <col min="10999" max="11247" customWidth="0" width="10.6640625" style="164"/>
    <col min="11248" max="11248" customWidth="1" width="13.0" style="164"/>
    <col min="11249" max="11249" customWidth="1" width="23.332031" style="164"/>
    <col min="11250" max="11250" customWidth="1" width="23.5" style="164"/>
    <col min="11251" max="11252" customWidth="1" width="22.332031" style="164"/>
    <col min="11253" max="11253" customWidth="1" width="28.5" style="164"/>
    <col min="11254" max="11254" customWidth="1" width="20.332031" style="164"/>
    <col min="11255" max="11503" customWidth="0" width="10.6640625" style="164"/>
    <col min="11504" max="11504" customWidth="1" width="13.0" style="164"/>
    <col min="11505" max="11505" customWidth="1" width="23.332031" style="164"/>
    <col min="11506" max="11506" customWidth="1" width="23.5" style="164"/>
    <col min="11507" max="11508" customWidth="1" width="22.332031" style="164"/>
    <col min="11509" max="11509" customWidth="1" width="28.5" style="164"/>
    <col min="11510" max="11510" customWidth="1" width="20.332031" style="164"/>
    <col min="11511" max="11759" customWidth="0" width="10.6640625" style="164"/>
    <col min="11760" max="11760" customWidth="1" width="13.0" style="164"/>
    <col min="11761" max="11761" customWidth="1" width="23.332031" style="164"/>
    <col min="11762" max="11762" customWidth="1" width="23.5" style="164"/>
    <col min="11763" max="11764" customWidth="1" width="22.332031" style="164"/>
    <col min="11765" max="11765" customWidth="1" width="28.5" style="164"/>
    <col min="11766" max="11766" customWidth="1" width="20.332031" style="164"/>
    <col min="11767" max="12015" customWidth="0" width="10.6640625" style="164"/>
    <col min="12016" max="12016" customWidth="1" width="13.0" style="164"/>
    <col min="12017" max="12017" customWidth="1" width="23.332031" style="164"/>
    <col min="12018" max="12018" customWidth="1" width="23.5" style="164"/>
    <col min="12019" max="12020" customWidth="1" width="22.332031" style="164"/>
    <col min="12021" max="12021" customWidth="1" width="28.5" style="164"/>
    <col min="12022" max="12022" customWidth="1" width="20.332031" style="164"/>
    <col min="12023" max="12271" customWidth="0" width="10.6640625" style="164"/>
    <col min="12272" max="12272" customWidth="1" width="13.0" style="164"/>
    <col min="12273" max="12273" customWidth="1" width="23.332031" style="164"/>
    <col min="12274" max="12274" customWidth="1" width="23.5" style="164"/>
    <col min="12275" max="12276" customWidth="1" width="22.332031" style="164"/>
    <col min="12277" max="12277" customWidth="1" width="28.5" style="164"/>
    <col min="12278" max="12278" customWidth="1" width="20.332031" style="164"/>
    <col min="12279" max="12527" customWidth="0" width="10.6640625" style="164"/>
    <col min="12528" max="12528" customWidth="1" width="13.0" style="164"/>
    <col min="12529" max="12529" customWidth="1" width="23.332031" style="164"/>
    <col min="12530" max="12530" customWidth="1" width="23.5" style="164"/>
    <col min="12531" max="12532" customWidth="1" width="22.332031" style="164"/>
    <col min="12533" max="12533" customWidth="1" width="28.5" style="164"/>
    <col min="12534" max="12534" customWidth="1" width="20.332031" style="164"/>
    <col min="12535" max="12783" customWidth="0" width="10.6640625" style="164"/>
    <col min="12784" max="12784" customWidth="1" width="13.0" style="164"/>
    <col min="12785" max="12785" customWidth="1" width="23.332031" style="164"/>
    <col min="12786" max="12786" customWidth="1" width="23.5" style="164"/>
    <col min="12787" max="12788" customWidth="1" width="22.332031" style="164"/>
    <col min="12789" max="12789" customWidth="1" width="28.5" style="164"/>
    <col min="12790" max="12790" customWidth="1" width="20.332031" style="164"/>
    <col min="12791" max="13039" customWidth="0" width="10.6640625" style="164"/>
    <col min="13040" max="13040" customWidth="1" width="13.0" style="164"/>
    <col min="13041" max="13041" customWidth="1" width="23.332031" style="164"/>
    <col min="13042" max="13042" customWidth="1" width="23.5" style="164"/>
    <col min="13043" max="13044" customWidth="1" width="22.332031" style="164"/>
    <col min="13045" max="13045" customWidth="1" width="28.5" style="164"/>
    <col min="13046" max="13046" customWidth="1" width="20.332031" style="164"/>
    <col min="13047" max="13295" customWidth="0" width="10.6640625" style="164"/>
    <col min="13296" max="13296" customWidth="1" width="13.0" style="164"/>
    <col min="13297" max="13297" customWidth="1" width="23.332031" style="164"/>
    <col min="13298" max="13298" customWidth="1" width="23.5" style="164"/>
    <col min="13299" max="13300" customWidth="1" width="22.332031" style="164"/>
    <col min="13301" max="13301" customWidth="1" width="28.5" style="164"/>
    <col min="13302" max="13302" customWidth="1" width="20.332031" style="164"/>
    <col min="13303" max="13551" customWidth="0" width="10.6640625" style="164"/>
    <col min="13552" max="13552" customWidth="1" width="13.0" style="164"/>
    <col min="13553" max="13553" customWidth="1" width="23.332031" style="164"/>
    <col min="13554" max="13554" customWidth="1" width="23.5" style="164"/>
    <col min="13555" max="13556" customWidth="1" width="22.332031" style="164"/>
    <col min="13557" max="13557" customWidth="1" width="28.5" style="164"/>
    <col min="13558" max="13558" customWidth="1" width="20.332031" style="164"/>
    <col min="13559" max="13807" customWidth="0" width="10.6640625" style="164"/>
    <col min="13808" max="13808" customWidth="1" width="13.0" style="164"/>
    <col min="13809" max="13809" customWidth="1" width="23.332031" style="164"/>
    <col min="13810" max="13810" customWidth="1" width="23.5" style="164"/>
    <col min="13811" max="13812" customWidth="1" width="22.332031" style="164"/>
    <col min="13813" max="13813" customWidth="1" width="28.5" style="164"/>
    <col min="13814" max="13814" customWidth="1" width="20.332031" style="164"/>
    <col min="13815" max="14063" customWidth="0" width="10.6640625" style="164"/>
    <col min="14064" max="14064" customWidth="1" width="13.0" style="164"/>
    <col min="14065" max="14065" customWidth="1" width="23.332031" style="164"/>
    <col min="14066" max="14066" customWidth="1" width="23.5" style="164"/>
    <col min="14067" max="14068" customWidth="1" width="22.332031" style="164"/>
    <col min="14069" max="14069" customWidth="1" width="28.5" style="164"/>
    <col min="14070" max="14070" customWidth="1" width="20.332031" style="164"/>
    <col min="14071" max="14319" customWidth="0" width="10.6640625" style="164"/>
    <col min="14320" max="14320" customWidth="1" width="13.0" style="164"/>
    <col min="14321" max="14321" customWidth="1" width="23.332031" style="164"/>
    <col min="14322" max="14322" customWidth="1" width="23.5" style="164"/>
    <col min="14323" max="14324" customWidth="1" width="22.332031" style="164"/>
    <col min="14325" max="14325" customWidth="1" width="28.5" style="164"/>
    <col min="14326" max="14326" customWidth="1" width="20.332031" style="164"/>
    <col min="14327" max="14575" customWidth="0" width="10.6640625" style="164"/>
    <col min="14576" max="14576" customWidth="1" width="13.0" style="164"/>
    <col min="14577" max="14577" customWidth="1" width="23.332031" style="164"/>
    <col min="14578" max="14578" customWidth="1" width="23.5" style="164"/>
    <col min="14579" max="14580" customWidth="1" width="22.332031" style="164"/>
    <col min="14581" max="14581" customWidth="1" width="28.5" style="164"/>
    <col min="14582" max="14582" customWidth="1" width="20.332031" style="164"/>
    <col min="14583" max="14831" customWidth="0" width="10.6640625" style="164"/>
    <col min="14832" max="14832" customWidth="1" width="13.0" style="164"/>
    <col min="14833" max="14833" customWidth="1" width="23.332031" style="164"/>
    <col min="14834" max="14834" customWidth="1" width="23.5" style="164"/>
    <col min="14835" max="14836" customWidth="1" width="22.332031" style="164"/>
    <col min="14837" max="14837" customWidth="1" width="28.5" style="164"/>
    <col min="14838" max="14838" customWidth="1" width="20.332031" style="164"/>
    <col min="14839" max="15087" customWidth="0" width="10.6640625" style="164"/>
    <col min="15088" max="15088" customWidth="1" width="13.0" style="164"/>
    <col min="15089" max="15089" customWidth="1" width="23.332031" style="164"/>
    <col min="15090" max="15090" customWidth="1" width="23.5" style="164"/>
    <col min="15091" max="15092" customWidth="1" width="22.332031" style="164"/>
    <col min="15093" max="15093" customWidth="1" width="28.5" style="164"/>
    <col min="15094" max="15094" customWidth="1" width="20.332031" style="164"/>
    <col min="15095" max="15343" customWidth="0" width="10.6640625" style="164"/>
    <col min="15344" max="15344" customWidth="1" width="13.0" style="164"/>
    <col min="15345" max="15345" customWidth="1" width="23.332031" style="164"/>
    <col min="15346" max="15346" customWidth="1" width="23.5" style="164"/>
    <col min="15347" max="15348" customWidth="1" width="22.332031" style="164"/>
    <col min="15349" max="15349" customWidth="1" width="28.5" style="164"/>
    <col min="15350" max="15350" customWidth="1" width="20.332031" style="164"/>
    <col min="15351" max="15599" customWidth="0" width="10.6640625" style="164"/>
    <col min="15600" max="15600" customWidth="1" width="13.0" style="164"/>
    <col min="15601" max="15601" customWidth="1" width="23.332031" style="164"/>
    <col min="15602" max="15602" customWidth="1" width="23.5" style="164"/>
    <col min="15603" max="15604" customWidth="1" width="22.332031" style="164"/>
    <col min="15605" max="15605" customWidth="1" width="28.5" style="164"/>
    <col min="15606" max="15606" customWidth="1" width="20.332031" style="164"/>
    <col min="15607" max="15855" customWidth="0" width="10.6640625" style="164"/>
    <col min="15856" max="15856" customWidth="1" width="13.0" style="164"/>
    <col min="15857" max="15857" customWidth="1" width="23.332031" style="164"/>
    <col min="15858" max="15858" customWidth="1" width="23.5" style="164"/>
    <col min="15859" max="15860" customWidth="1" width="22.332031" style="164"/>
    <col min="15861" max="15861" customWidth="1" width="28.5" style="164"/>
    <col min="15862" max="15862" customWidth="1" width="20.332031" style="164"/>
    <col min="15863" max="16111" customWidth="0" width="10.6640625" style="164"/>
    <col min="16112" max="16112" customWidth="1" width="13.0" style="164"/>
    <col min="16113" max="16113" customWidth="1" width="23.332031" style="164"/>
    <col min="16114" max="16114" customWidth="1" width="23.5" style="164"/>
    <col min="16115" max="16116" customWidth="1" width="22.332031" style="164"/>
    <col min="16117" max="16117" customWidth="1" width="28.5" style="164"/>
    <col min="16118" max="16118" customWidth="1" width="20.332031" style="164"/>
    <col min="16119" max="16384" customWidth="0" width="10.6640625" style="164"/>
  </cols>
  <sheetData>
    <row r="1" spans="8:8" ht="27.75">
      <c r="A1" s="52" t="s">
        <v>144</v>
      </c>
      <c r="B1" s="52"/>
      <c r="C1" s="52"/>
      <c r="D1" s="52"/>
      <c r="E1" s="52"/>
      <c r="F1" s="52"/>
      <c r="G1" s="52"/>
    </row>
    <row r="2" spans="8:8" ht="27.75">
      <c r="A2" s="15" t="s">
        <v>541</v>
      </c>
      <c r="B2" s="15"/>
      <c r="C2" s="15"/>
      <c r="D2" s="15"/>
      <c r="E2" s="15"/>
      <c r="F2" s="15"/>
      <c r="G2" s="15"/>
    </row>
    <row r="4" spans="8:8" ht="12.0">
      <c r="A4" s="165"/>
      <c r="B4" s="165"/>
    </row>
    <row r="5" spans="8:8" ht="45.0" customHeight="1">
      <c r="A5" s="166" t="s">
        <v>538</v>
      </c>
      <c r="B5" s="167" t="s">
        <v>537</v>
      </c>
      <c r="C5" s="168" t="s">
        <v>163</v>
      </c>
      <c r="D5" s="167" t="s">
        <v>114</v>
      </c>
      <c r="E5" s="167" t="s">
        <v>536</v>
      </c>
      <c r="F5" s="167" t="s">
        <v>540</v>
      </c>
      <c r="G5" s="169" t="s">
        <v>539</v>
      </c>
    </row>
    <row r="6" spans="8:8" customHeight="1">
      <c r="A6" s="170" t="s">
        <v>445</v>
      </c>
      <c r="B6" s="171"/>
      <c r="C6" s="172"/>
      <c r="D6" s="172"/>
      <c r="E6" s="173"/>
      <c r="F6" s="173"/>
      <c r="G6" s="174"/>
    </row>
    <row r="7" spans="8:8" ht="42.0" customHeight="1">
      <c r="A7" s="170"/>
      <c r="B7" s="171"/>
      <c r="C7" s="172"/>
      <c r="D7" s="172"/>
      <c r="E7" s="173"/>
      <c r="F7" s="173"/>
      <c r="G7" s="174"/>
    </row>
    <row r="8" spans="8:8">
      <c r="A8" s="170">
        <v>2021.0</v>
      </c>
      <c r="B8" s="171"/>
      <c r="C8" s="172"/>
      <c r="D8" s="172"/>
      <c r="E8" s="173"/>
      <c r="F8" s="173"/>
      <c r="G8" s="174"/>
    </row>
    <row r="9" spans="8:8">
      <c r="A9" s="175" t="s">
        <v>524</v>
      </c>
      <c r="B9" s="171" t="s">
        <v>405</v>
      </c>
      <c r="C9" s="172" t="s">
        <v>408</v>
      </c>
      <c r="D9" s="172" t="s">
        <v>407</v>
      </c>
      <c r="E9" s="176">
        <v>18259.056</v>
      </c>
      <c r="F9" s="173"/>
      <c r="G9" s="174"/>
    </row>
    <row r="10" spans="8:8">
      <c r="A10" s="175" t="s">
        <v>525</v>
      </c>
      <c r="B10" s="171" t="s">
        <v>405</v>
      </c>
      <c r="C10" s="172" t="s">
        <v>408</v>
      </c>
      <c r="D10" s="172" t="s">
        <v>407</v>
      </c>
      <c r="E10" s="176">
        <v>15285.984</v>
      </c>
      <c r="F10" s="173"/>
      <c r="G10" s="174"/>
    </row>
    <row r="11" spans="8:8">
      <c r="A11" s="175" t="s">
        <v>526</v>
      </c>
      <c r="B11" s="171" t="s">
        <v>405</v>
      </c>
      <c r="C11" s="172" t="s">
        <v>408</v>
      </c>
      <c r="D11" s="172" t="s">
        <v>407</v>
      </c>
      <c r="E11" s="176">
        <v>20371.56</v>
      </c>
      <c r="F11" s="173"/>
      <c r="G11" s="174"/>
    </row>
    <row r="12" spans="8:8">
      <c r="A12" s="175" t="s">
        <v>817</v>
      </c>
      <c r="B12" s="171" t="s">
        <v>405</v>
      </c>
      <c r="C12" s="172" t="s">
        <v>408</v>
      </c>
      <c r="D12" s="172" t="s">
        <v>407</v>
      </c>
      <c r="E12" s="176">
        <v>-38.088</v>
      </c>
      <c r="F12" s="173"/>
      <c r="G12" s="174"/>
    </row>
    <row r="13" spans="8:8">
      <c r="A13" s="175" t="s">
        <v>527</v>
      </c>
      <c r="B13" s="171" t="s">
        <v>405</v>
      </c>
      <c r="C13" s="172" t="s">
        <v>408</v>
      </c>
      <c r="D13" s="172" t="s">
        <v>407</v>
      </c>
      <c r="E13" s="176">
        <v>19701.708000000002</v>
      </c>
      <c r="F13" s="173"/>
      <c r="G13" s="174"/>
    </row>
    <row r="14" spans="8:8">
      <c r="A14" s="175" t="s">
        <v>528</v>
      </c>
      <c r="B14" s="171" t="s">
        <v>405</v>
      </c>
      <c r="C14" s="172" t="s">
        <v>408</v>
      </c>
      <c r="D14" s="172" t="s">
        <v>407</v>
      </c>
      <c r="E14" s="176">
        <v>24101.148</v>
      </c>
      <c r="F14" s="173"/>
      <c r="G14" s="174"/>
    </row>
    <row r="15" spans="8:8">
      <c r="A15" s="175" t="s">
        <v>529</v>
      </c>
      <c r="B15" s="171" t="s">
        <v>405</v>
      </c>
      <c r="C15" s="172" t="s">
        <v>408</v>
      </c>
      <c r="D15" s="172" t="s">
        <v>407</v>
      </c>
      <c r="E15" s="176">
        <v>24279.444000000003</v>
      </c>
      <c r="F15" s="173"/>
      <c r="G15" s="174"/>
    </row>
    <row r="16" spans="8:8">
      <c r="A16" s="175" t="s">
        <v>818</v>
      </c>
      <c r="B16" s="171" t="s">
        <v>405</v>
      </c>
      <c r="C16" s="172" t="s">
        <v>408</v>
      </c>
      <c r="D16" s="172" t="s">
        <v>407</v>
      </c>
      <c r="E16" s="176">
        <v>-64.584</v>
      </c>
      <c r="F16" s="173"/>
      <c r="G16" s="174"/>
    </row>
    <row r="17" spans="8:8">
      <c r="A17" s="175" t="s">
        <v>530</v>
      </c>
      <c r="B17" s="171" t="s">
        <v>405</v>
      </c>
      <c r="C17" s="172" t="s">
        <v>408</v>
      </c>
      <c r="D17" s="172" t="s">
        <v>407</v>
      </c>
      <c r="E17" s="176">
        <v>23068.908000000003</v>
      </c>
      <c r="F17" s="173"/>
      <c r="G17" s="174"/>
    </row>
    <row r="18" spans="8:8">
      <c r="A18" s="175" t="s">
        <v>531</v>
      </c>
      <c r="B18" s="171" t="s">
        <v>405</v>
      </c>
      <c r="C18" s="172" t="s">
        <v>408</v>
      </c>
      <c r="D18" s="172" t="s">
        <v>407</v>
      </c>
      <c r="E18" s="176">
        <v>24785.076</v>
      </c>
      <c r="F18" s="173"/>
      <c r="G18" s="174"/>
    </row>
    <row r="19" spans="8:8">
      <c r="A19" s="175" t="s">
        <v>532</v>
      </c>
      <c r="B19" s="171" t="s">
        <v>405</v>
      </c>
      <c r="C19" s="172" t="s">
        <v>408</v>
      </c>
      <c r="D19" s="172" t="s">
        <v>407</v>
      </c>
      <c r="E19" s="176">
        <v>25308.372000000003</v>
      </c>
      <c r="F19" s="173"/>
      <c r="G19" s="174"/>
    </row>
    <row r="20" spans="8:8">
      <c r="A20" s="175" t="s">
        <v>819</v>
      </c>
      <c r="B20" s="171" t="s">
        <v>405</v>
      </c>
      <c r="C20" s="172" t="s">
        <v>408</v>
      </c>
      <c r="D20" s="172" t="s">
        <v>407</v>
      </c>
      <c r="E20" s="176">
        <v>62.928000000000004</v>
      </c>
      <c r="F20" s="173"/>
      <c r="G20" s="174"/>
    </row>
    <row r="21" spans="8:8">
      <c r="A21" s="175" t="s">
        <v>533</v>
      </c>
      <c r="B21" s="171" t="s">
        <v>405</v>
      </c>
      <c r="C21" s="172" t="s">
        <v>408</v>
      </c>
      <c r="D21" s="172" t="s">
        <v>407</v>
      </c>
      <c r="E21" s="176">
        <v>26293.968</v>
      </c>
      <c r="F21" s="173"/>
      <c r="G21" s="174"/>
    </row>
    <row r="22" spans="8:8">
      <c r="A22" s="175" t="s">
        <v>534</v>
      </c>
      <c r="B22" s="171" t="s">
        <v>405</v>
      </c>
      <c r="C22" s="172" t="s">
        <v>408</v>
      </c>
      <c r="D22" s="172" t="s">
        <v>407</v>
      </c>
      <c r="E22" s="176">
        <v>25095.300000000003</v>
      </c>
      <c r="F22" s="173"/>
      <c r="G22" s="174"/>
    </row>
    <row r="23" spans="8:8">
      <c r="A23" s="175" t="s">
        <v>535</v>
      </c>
      <c r="B23" s="171" t="s">
        <v>405</v>
      </c>
      <c r="C23" s="172" t="s">
        <v>408</v>
      </c>
      <c r="D23" s="172" t="s">
        <v>407</v>
      </c>
      <c r="E23" s="176">
        <v>23327.796000000002</v>
      </c>
      <c r="F23" s="173"/>
      <c r="G23" s="174"/>
    </row>
    <row r="24" spans="8:8">
      <c r="A24" s="175" t="s">
        <v>820</v>
      </c>
      <c r="B24" s="171" t="s">
        <v>405</v>
      </c>
      <c r="C24" s="172" t="s">
        <v>408</v>
      </c>
      <c r="D24" s="172" t="s">
        <v>407</v>
      </c>
      <c r="E24" s="176">
        <v>375.084</v>
      </c>
      <c r="F24" s="173"/>
      <c r="G24" s="174"/>
    </row>
    <row r="25" spans="8:8" ht="14.25">
      <c r="A25" s="177"/>
      <c r="B25" s="178"/>
      <c r="C25" s="179"/>
      <c r="D25" s="179"/>
      <c r="E25" s="180"/>
      <c r="F25" s="180"/>
      <c r="G25" s="181"/>
      <c r="H25" s="119"/>
    </row>
    <row r="26" spans="8:8" ht="13.5">
      <c r="A26" s="182"/>
      <c r="B26" s="182"/>
      <c r="C26" s="183" t="s">
        <v>4</v>
      </c>
      <c r="D26" s="184"/>
      <c r="E26" s="185">
        <f>SUM(E8:E24)</f>
        <v>270213.66</v>
      </c>
      <c r="F26" s="185">
        <f>SUM(F8:F25)</f>
        <v>0.0</v>
      </c>
      <c r="G26" s="186">
        <f>SUM(G8:G25)</f>
        <v>0.0</v>
      </c>
    </row>
    <row r="27" spans="8:8">
      <c r="A27" s="199"/>
    </row>
    <row r="29" spans="8:8" ht="13.5">
      <c r="A29" s="119" t="s">
        <v>522</v>
      </c>
      <c r="B29" s="189"/>
      <c r="C29" s="189"/>
      <c r="D29" s="189"/>
      <c r="E29" s="189"/>
      <c r="F29" s="189"/>
      <c r="G29" s="190"/>
      <c r="H29" s="190"/>
      <c r="I29" s="190"/>
    </row>
    <row r="30" spans="8:8" ht="13.5">
      <c r="A30" s="191" t="s">
        <v>523</v>
      </c>
      <c r="B30" s="191"/>
      <c r="C30" s="191"/>
      <c r="D30" s="191"/>
      <c r="E30" s="191"/>
      <c r="F30" s="191"/>
      <c r="G30" s="191"/>
      <c r="H30" s="190"/>
      <c r="I30" s="190"/>
    </row>
    <row r="31" spans="8:8" ht="15.0">
      <c r="A31" s="40" t="s">
        <v>504</v>
      </c>
      <c r="B31" s="200"/>
      <c r="C31" s="200"/>
      <c r="D31" s="200"/>
      <c r="E31" s="200"/>
      <c r="F31" s="200"/>
      <c r="G31" s="193"/>
      <c r="H31" s="190"/>
      <c r="I31" s="190"/>
    </row>
    <row r="32" spans="8:8" ht="13.5">
      <c r="A32" s="200"/>
      <c r="B32" s="200"/>
      <c r="C32" s="200"/>
      <c r="D32" s="200"/>
      <c r="E32" s="200"/>
      <c r="F32" s="200"/>
      <c r="G32" s="200"/>
      <c r="H32" s="190"/>
      <c r="I32" s="190"/>
    </row>
    <row r="33" spans="8:8" ht="15.0">
      <c r="A33" s="42" t="s">
        <v>505</v>
      </c>
      <c r="B33" s="42"/>
      <c r="C33" s="42"/>
      <c r="D33" s="42"/>
      <c r="E33" s="42"/>
      <c r="F33" s="42"/>
      <c r="G33" s="42"/>
      <c r="H33" s="190"/>
      <c r="I33" s="190"/>
    </row>
    <row r="34" spans="8:8">
      <c r="A34" s="194"/>
      <c r="B34" s="194"/>
      <c r="C34" s="195"/>
      <c r="D34" s="195"/>
      <c r="E34" s="195"/>
      <c r="F34" s="195"/>
    </row>
    <row r="36" spans="8:8" ht="12.0"/>
    <row r="37" spans="8:8" ht="30.0">
      <c r="A37" s="201" t="s">
        <v>506</v>
      </c>
      <c r="B37" s="202" t="s">
        <v>508</v>
      </c>
    </row>
    <row r="38" spans="8:8" ht="36.0">
      <c r="A38" s="203" t="s">
        <v>5</v>
      </c>
      <c r="B38" s="204" t="s">
        <v>509</v>
      </c>
    </row>
    <row r="39" spans="8:8" ht="18.0">
      <c r="A39" s="203" t="s">
        <v>12</v>
      </c>
      <c r="B39" s="205">
        <v>45093.0</v>
      </c>
    </row>
    <row r="40" spans="8:8" ht="21.0">
      <c r="A40" s="206" t="s">
        <v>507</v>
      </c>
      <c r="B40" s="207"/>
    </row>
  </sheetData>
  <mergeCells count="3">
    <mergeCell ref="A1:G1"/>
    <mergeCell ref="A2:G2"/>
    <mergeCell ref="A30:G30"/>
  </mergeCells>
  <pageMargins left="0.35433070866141736" right="0.31496062992125984" top="0.4724409448818898" bottom="0.3937007874015748" header="0.31496062992125984" footer="0.1968503937007874"/>
  <pageSetup paperSize="9" scale="75" orientation="landscape"/>
</worksheet>
</file>

<file path=xl/worksheets/sheet7.xml><?xml version="1.0" encoding="utf-8"?>
<worksheet xmlns:r="http://schemas.openxmlformats.org/officeDocument/2006/relationships" xmlns="http://schemas.openxmlformats.org/spreadsheetml/2006/main">
  <sheetPr>
    <tabColor rgb="FFFFFF00"/>
  </sheetPr>
  <dimension ref="A1:J40"/>
  <sheetViews>
    <sheetView workbookViewId="0" topLeftCell="A4" showGridLines="0">
      <selection activeCell="A12" sqref="A12:E12"/>
    </sheetView>
  </sheetViews>
  <sheetFormatPr defaultRowHeight="11.25" defaultColWidth="10"/>
  <cols>
    <col min="1" max="1" customWidth="1" width="33.5" style="164"/>
    <col min="2" max="3" customWidth="1" width="26.664062" style="164"/>
    <col min="4" max="4" customWidth="1" width="25.164062" style="164"/>
    <col min="5" max="5" customWidth="1" width="28.5" style="164"/>
    <col min="6" max="6" customWidth="1" width="21.832031" style="164"/>
    <col min="7" max="7" customWidth="1" width="23.332031" style="164"/>
    <col min="8" max="225" customWidth="0" width="10.6640625" style="164"/>
    <col min="226" max="226" customWidth="1" width="13.0" style="164"/>
    <col min="227" max="227" customWidth="1" width="23.332031" style="164"/>
    <col min="228" max="228" customWidth="1" width="23.5" style="164"/>
    <col min="229" max="230" customWidth="1" width="22.332031" style="164"/>
    <col min="231" max="231" customWidth="1" width="28.5" style="164"/>
    <col min="232" max="232" customWidth="1" width="20.332031" style="164"/>
    <col min="233" max="481" customWidth="0" width="10.6640625" style="164"/>
    <col min="482" max="482" customWidth="1" width="13.0" style="164"/>
    <col min="483" max="483" customWidth="1" width="23.332031" style="164"/>
    <col min="484" max="484" customWidth="1" width="23.5" style="164"/>
    <col min="485" max="486" customWidth="1" width="22.332031" style="164"/>
    <col min="487" max="487" customWidth="1" width="28.5" style="164"/>
    <col min="488" max="488" customWidth="1" width="20.332031" style="164"/>
    <col min="489" max="737" customWidth="0" width="10.6640625" style="164"/>
    <col min="738" max="738" customWidth="1" width="13.0" style="164"/>
    <col min="739" max="739" customWidth="1" width="23.332031" style="164"/>
    <col min="740" max="740" customWidth="1" width="23.5" style="164"/>
    <col min="741" max="742" customWidth="1" width="22.332031" style="164"/>
    <col min="743" max="743" customWidth="1" width="28.5" style="164"/>
    <col min="744" max="744" customWidth="1" width="20.332031" style="164"/>
    <col min="745" max="993" customWidth="0" width="10.6640625" style="164"/>
    <col min="994" max="994" customWidth="1" width="13.0" style="164"/>
    <col min="995" max="995" customWidth="1" width="23.332031" style="164"/>
    <col min="996" max="996" customWidth="1" width="23.5" style="164"/>
    <col min="997" max="998" customWidth="1" width="22.332031" style="164"/>
    <col min="999" max="999" customWidth="1" width="28.5" style="164"/>
    <col min="1000" max="1000" customWidth="1" width="20.332031" style="164"/>
    <col min="1001" max="1249" customWidth="0" width="10.6640625" style="164"/>
    <col min="1250" max="1250" customWidth="1" width="13.0" style="164"/>
    <col min="1251" max="1251" customWidth="1" width="23.332031" style="164"/>
    <col min="1252" max="1252" customWidth="1" width="23.5" style="164"/>
    <col min="1253" max="1254" customWidth="1" width="22.332031" style="164"/>
    <col min="1255" max="1255" customWidth="1" width="28.5" style="164"/>
    <col min="1256" max="1256" customWidth="1" width="20.332031" style="164"/>
    <col min="1257" max="1505" customWidth="0" width="10.6640625" style="164"/>
    <col min="1506" max="1506" customWidth="1" width="13.0" style="164"/>
    <col min="1507" max="1507" customWidth="1" width="23.332031" style="164"/>
    <col min="1508" max="1508" customWidth="1" width="23.5" style="164"/>
    <col min="1509" max="1510" customWidth="1" width="22.332031" style="164"/>
    <col min="1511" max="1511" customWidth="1" width="28.5" style="164"/>
    <col min="1512" max="1512" customWidth="1" width="20.332031" style="164"/>
    <col min="1513" max="1761" customWidth="0" width="10.6640625" style="164"/>
    <col min="1762" max="1762" customWidth="1" width="13.0" style="164"/>
    <col min="1763" max="1763" customWidth="1" width="23.332031" style="164"/>
    <col min="1764" max="1764" customWidth="1" width="23.5" style="164"/>
    <col min="1765" max="1766" customWidth="1" width="22.332031" style="164"/>
    <col min="1767" max="1767" customWidth="1" width="28.5" style="164"/>
    <col min="1768" max="1768" customWidth="1" width="20.332031" style="164"/>
    <col min="1769" max="2017" customWidth="0" width="10.6640625" style="164"/>
    <col min="2018" max="2018" customWidth="1" width="13.0" style="164"/>
    <col min="2019" max="2019" customWidth="1" width="23.332031" style="164"/>
    <col min="2020" max="2020" customWidth="1" width="23.5" style="164"/>
    <col min="2021" max="2022" customWidth="1" width="22.332031" style="164"/>
    <col min="2023" max="2023" customWidth="1" width="28.5" style="164"/>
    <col min="2024" max="2024" customWidth="1" width="20.332031" style="164"/>
    <col min="2025" max="2273" customWidth="0" width="10.6640625" style="164"/>
    <col min="2274" max="2274" customWidth="1" width="13.0" style="164"/>
    <col min="2275" max="2275" customWidth="1" width="23.332031" style="164"/>
    <col min="2276" max="2276" customWidth="1" width="23.5" style="164"/>
    <col min="2277" max="2278" customWidth="1" width="22.332031" style="164"/>
    <col min="2279" max="2279" customWidth="1" width="28.5" style="164"/>
    <col min="2280" max="2280" customWidth="1" width="20.332031" style="164"/>
    <col min="2281" max="2529" customWidth="0" width="10.6640625" style="164"/>
    <col min="2530" max="2530" customWidth="1" width="13.0" style="164"/>
    <col min="2531" max="2531" customWidth="1" width="23.332031" style="164"/>
    <col min="2532" max="2532" customWidth="1" width="23.5" style="164"/>
    <col min="2533" max="2534" customWidth="1" width="22.332031" style="164"/>
    <col min="2535" max="2535" customWidth="1" width="28.5" style="164"/>
    <col min="2536" max="2536" customWidth="1" width="20.332031" style="164"/>
    <col min="2537" max="2785" customWidth="0" width="10.6640625" style="164"/>
    <col min="2786" max="2786" customWidth="1" width="13.0" style="164"/>
    <col min="2787" max="2787" customWidth="1" width="23.332031" style="164"/>
    <col min="2788" max="2788" customWidth="1" width="23.5" style="164"/>
    <col min="2789" max="2790" customWidth="1" width="22.332031" style="164"/>
    <col min="2791" max="2791" customWidth="1" width="28.5" style="164"/>
    <col min="2792" max="2792" customWidth="1" width="20.332031" style="164"/>
    <col min="2793" max="3041" customWidth="0" width="10.6640625" style="164"/>
    <col min="3042" max="3042" customWidth="1" width="13.0" style="164"/>
    <col min="3043" max="3043" customWidth="1" width="23.332031" style="164"/>
    <col min="3044" max="3044" customWidth="1" width="23.5" style="164"/>
    <col min="3045" max="3046" customWidth="1" width="22.332031" style="164"/>
    <col min="3047" max="3047" customWidth="1" width="28.5" style="164"/>
    <col min="3048" max="3048" customWidth="1" width="20.332031" style="164"/>
    <col min="3049" max="3297" customWidth="0" width="10.6640625" style="164"/>
    <col min="3298" max="3298" customWidth="1" width="13.0" style="164"/>
    <col min="3299" max="3299" customWidth="1" width="23.332031" style="164"/>
    <col min="3300" max="3300" customWidth="1" width="23.5" style="164"/>
    <col min="3301" max="3302" customWidth="1" width="22.332031" style="164"/>
    <col min="3303" max="3303" customWidth="1" width="28.5" style="164"/>
    <col min="3304" max="3304" customWidth="1" width="20.332031" style="164"/>
    <col min="3305" max="3553" customWidth="0" width="10.6640625" style="164"/>
    <col min="3554" max="3554" customWidth="1" width="13.0" style="164"/>
    <col min="3555" max="3555" customWidth="1" width="23.332031" style="164"/>
    <col min="3556" max="3556" customWidth="1" width="23.5" style="164"/>
    <col min="3557" max="3558" customWidth="1" width="22.332031" style="164"/>
    <col min="3559" max="3559" customWidth="1" width="28.5" style="164"/>
    <col min="3560" max="3560" customWidth="1" width="20.332031" style="164"/>
    <col min="3561" max="3809" customWidth="0" width="10.6640625" style="164"/>
    <col min="3810" max="3810" customWidth="1" width="13.0" style="164"/>
    <col min="3811" max="3811" customWidth="1" width="23.332031" style="164"/>
    <col min="3812" max="3812" customWidth="1" width="23.5" style="164"/>
    <col min="3813" max="3814" customWidth="1" width="22.332031" style="164"/>
    <col min="3815" max="3815" customWidth="1" width="28.5" style="164"/>
    <col min="3816" max="3816" customWidth="1" width="20.332031" style="164"/>
    <col min="3817" max="4065" customWidth="0" width="10.6640625" style="164"/>
    <col min="4066" max="4066" customWidth="1" width="13.0" style="164"/>
    <col min="4067" max="4067" customWidth="1" width="23.332031" style="164"/>
    <col min="4068" max="4068" customWidth="1" width="23.5" style="164"/>
    <col min="4069" max="4070" customWidth="1" width="22.332031" style="164"/>
    <col min="4071" max="4071" customWidth="1" width="28.5" style="164"/>
    <col min="4072" max="4072" customWidth="1" width="20.332031" style="164"/>
    <col min="4073" max="4321" customWidth="0" width="10.6640625" style="164"/>
    <col min="4322" max="4322" customWidth="1" width="13.0" style="164"/>
    <col min="4323" max="4323" customWidth="1" width="23.332031" style="164"/>
    <col min="4324" max="4324" customWidth="1" width="23.5" style="164"/>
    <col min="4325" max="4326" customWidth="1" width="22.332031" style="164"/>
    <col min="4327" max="4327" customWidth="1" width="28.5" style="164"/>
    <col min="4328" max="4328" customWidth="1" width="20.332031" style="164"/>
    <col min="4329" max="4577" customWidth="0" width="10.6640625" style="164"/>
    <col min="4578" max="4578" customWidth="1" width="13.0" style="164"/>
    <col min="4579" max="4579" customWidth="1" width="23.332031" style="164"/>
    <col min="4580" max="4580" customWidth="1" width="23.5" style="164"/>
    <col min="4581" max="4582" customWidth="1" width="22.332031" style="164"/>
    <col min="4583" max="4583" customWidth="1" width="28.5" style="164"/>
    <col min="4584" max="4584" customWidth="1" width="20.332031" style="164"/>
    <col min="4585" max="4833" customWidth="0" width="10.6640625" style="164"/>
    <col min="4834" max="4834" customWidth="1" width="13.0" style="164"/>
    <col min="4835" max="4835" customWidth="1" width="23.332031" style="164"/>
    <col min="4836" max="4836" customWidth="1" width="23.5" style="164"/>
    <col min="4837" max="4838" customWidth="1" width="22.332031" style="164"/>
    <col min="4839" max="4839" customWidth="1" width="28.5" style="164"/>
    <col min="4840" max="4840" customWidth="1" width="20.332031" style="164"/>
    <col min="4841" max="5089" customWidth="0" width="10.6640625" style="164"/>
    <col min="5090" max="5090" customWidth="1" width="13.0" style="164"/>
    <col min="5091" max="5091" customWidth="1" width="23.332031" style="164"/>
    <col min="5092" max="5092" customWidth="1" width="23.5" style="164"/>
    <col min="5093" max="5094" customWidth="1" width="22.332031" style="164"/>
    <col min="5095" max="5095" customWidth="1" width="28.5" style="164"/>
    <col min="5096" max="5096" customWidth="1" width="20.332031" style="164"/>
    <col min="5097" max="5345" customWidth="0" width="10.6640625" style="164"/>
    <col min="5346" max="5346" customWidth="1" width="13.0" style="164"/>
    <col min="5347" max="5347" customWidth="1" width="23.332031" style="164"/>
    <col min="5348" max="5348" customWidth="1" width="23.5" style="164"/>
    <col min="5349" max="5350" customWidth="1" width="22.332031" style="164"/>
    <col min="5351" max="5351" customWidth="1" width="28.5" style="164"/>
    <col min="5352" max="5352" customWidth="1" width="20.332031" style="164"/>
    <col min="5353" max="5601" customWidth="0" width="10.6640625" style="164"/>
    <col min="5602" max="5602" customWidth="1" width="13.0" style="164"/>
    <col min="5603" max="5603" customWidth="1" width="23.332031" style="164"/>
    <col min="5604" max="5604" customWidth="1" width="23.5" style="164"/>
    <col min="5605" max="5606" customWidth="1" width="22.332031" style="164"/>
    <col min="5607" max="5607" customWidth="1" width="28.5" style="164"/>
    <col min="5608" max="5608" customWidth="1" width="20.332031" style="164"/>
    <col min="5609" max="5857" customWidth="0" width="10.6640625" style="164"/>
    <col min="5858" max="5858" customWidth="1" width="13.0" style="164"/>
    <col min="5859" max="5859" customWidth="1" width="23.332031" style="164"/>
    <col min="5860" max="5860" customWidth="1" width="23.5" style="164"/>
    <col min="5861" max="5862" customWidth="1" width="22.332031" style="164"/>
    <col min="5863" max="5863" customWidth="1" width="28.5" style="164"/>
    <col min="5864" max="5864" customWidth="1" width="20.332031" style="164"/>
    <col min="5865" max="6113" customWidth="0" width="10.6640625" style="164"/>
    <col min="6114" max="6114" customWidth="1" width="13.0" style="164"/>
    <col min="6115" max="6115" customWidth="1" width="23.332031" style="164"/>
    <col min="6116" max="6116" customWidth="1" width="23.5" style="164"/>
    <col min="6117" max="6118" customWidth="1" width="22.332031" style="164"/>
    <col min="6119" max="6119" customWidth="1" width="28.5" style="164"/>
    <col min="6120" max="6120" customWidth="1" width="20.332031" style="164"/>
    <col min="6121" max="6369" customWidth="0" width="10.6640625" style="164"/>
    <col min="6370" max="6370" customWidth="1" width="13.0" style="164"/>
    <col min="6371" max="6371" customWidth="1" width="23.332031" style="164"/>
    <col min="6372" max="6372" customWidth="1" width="23.5" style="164"/>
    <col min="6373" max="6374" customWidth="1" width="22.332031" style="164"/>
    <col min="6375" max="6375" customWidth="1" width="28.5" style="164"/>
    <col min="6376" max="6376" customWidth="1" width="20.332031" style="164"/>
    <col min="6377" max="6625" customWidth="0" width="10.6640625" style="164"/>
    <col min="6626" max="6626" customWidth="1" width="13.0" style="164"/>
    <col min="6627" max="6627" customWidth="1" width="23.332031" style="164"/>
    <col min="6628" max="6628" customWidth="1" width="23.5" style="164"/>
    <col min="6629" max="6630" customWidth="1" width="22.332031" style="164"/>
    <col min="6631" max="6631" customWidth="1" width="28.5" style="164"/>
    <col min="6632" max="6632" customWidth="1" width="20.332031" style="164"/>
    <col min="6633" max="6881" customWidth="0" width="10.6640625" style="164"/>
    <col min="6882" max="6882" customWidth="1" width="13.0" style="164"/>
    <col min="6883" max="6883" customWidth="1" width="23.332031" style="164"/>
    <col min="6884" max="6884" customWidth="1" width="23.5" style="164"/>
    <col min="6885" max="6886" customWidth="1" width="22.332031" style="164"/>
    <col min="6887" max="6887" customWidth="1" width="28.5" style="164"/>
    <col min="6888" max="6888" customWidth="1" width="20.332031" style="164"/>
    <col min="6889" max="7137" customWidth="0" width="10.6640625" style="164"/>
    <col min="7138" max="7138" customWidth="1" width="13.0" style="164"/>
    <col min="7139" max="7139" customWidth="1" width="23.332031" style="164"/>
    <col min="7140" max="7140" customWidth="1" width="23.5" style="164"/>
    <col min="7141" max="7142" customWidth="1" width="22.332031" style="164"/>
    <col min="7143" max="7143" customWidth="1" width="28.5" style="164"/>
    <col min="7144" max="7144" customWidth="1" width="20.332031" style="164"/>
    <col min="7145" max="7393" customWidth="0" width="10.6640625" style="164"/>
    <col min="7394" max="7394" customWidth="1" width="13.0" style="164"/>
    <col min="7395" max="7395" customWidth="1" width="23.332031" style="164"/>
    <col min="7396" max="7396" customWidth="1" width="23.5" style="164"/>
    <col min="7397" max="7398" customWidth="1" width="22.332031" style="164"/>
    <col min="7399" max="7399" customWidth="1" width="28.5" style="164"/>
    <col min="7400" max="7400" customWidth="1" width="20.332031" style="164"/>
    <col min="7401" max="7649" customWidth="0" width="10.6640625" style="164"/>
    <col min="7650" max="7650" customWidth="1" width="13.0" style="164"/>
    <col min="7651" max="7651" customWidth="1" width="23.332031" style="164"/>
    <col min="7652" max="7652" customWidth="1" width="23.5" style="164"/>
    <col min="7653" max="7654" customWidth="1" width="22.332031" style="164"/>
    <col min="7655" max="7655" customWidth="1" width="28.5" style="164"/>
    <col min="7656" max="7656" customWidth="1" width="20.332031" style="164"/>
    <col min="7657" max="7905" customWidth="0" width="10.6640625" style="164"/>
    <col min="7906" max="7906" customWidth="1" width="13.0" style="164"/>
    <col min="7907" max="7907" customWidth="1" width="23.332031" style="164"/>
    <col min="7908" max="7908" customWidth="1" width="23.5" style="164"/>
    <col min="7909" max="7910" customWidth="1" width="22.332031" style="164"/>
    <col min="7911" max="7911" customWidth="1" width="28.5" style="164"/>
    <col min="7912" max="7912" customWidth="1" width="20.332031" style="164"/>
    <col min="7913" max="8161" customWidth="0" width="10.6640625" style="164"/>
    <col min="8162" max="8162" customWidth="1" width="13.0" style="164"/>
    <col min="8163" max="8163" customWidth="1" width="23.332031" style="164"/>
    <col min="8164" max="8164" customWidth="1" width="23.5" style="164"/>
    <col min="8165" max="8166" customWidth="1" width="22.332031" style="164"/>
    <col min="8167" max="8167" customWidth="1" width="28.5" style="164"/>
    <col min="8168" max="8168" customWidth="1" width="20.332031" style="164"/>
    <col min="8169" max="8417" customWidth="0" width="10.6640625" style="164"/>
    <col min="8418" max="8418" customWidth="1" width="13.0" style="164"/>
    <col min="8419" max="8419" customWidth="1" width="23.332031" style="164"/>
    <col min="8420" max="8420" customWidth="1" width="23.5" style="164"/>
    <col min="8421" max="8422" customWidth="1" width="22.332031" style="164"/>
    <col min="8423" max="8423" customWidth="1" width="28.5" style="164"/>
    <col min="8424" max="8424" customWidth="1" width="20.332031" style="164"/>
    <col min="8425" max="8673" customWidth="0" width="10.6640625" style="164"/>
    <col min="8674" max="8674" customWidth="1" width="13.0" style="164"/>
    <col min="8675" max="8675" customWidth="1" width="23.332031" style="164"/>
    <col min="8676" max="8676" customWidth="1" width="23.5" style="164"/>
    <col min="8677" max="8678" customWidth="1" width="22.332031" style="164"/>
    <col min="8679" max="8679" customWidth="1" width="28.5" style="164"/>
    <col min="8680" max="8680" customWidth="1" width="20.332031" style="164"/>
    <col min="8681" max="8929" customWidth="0" width="10.6640625" style="164"/>
    <col min="8930" max="8930" customWidth="1" width="13.0" style="164"/>
    <col min="8931" max="8931" customWidth="1" width="23.332031" style="164"/>
    <col min="8932" max="8932" customWidth="1" width="23.5" style="164"/>
    <col min="8933" max="8934" customWidth="1" width="22.332031" style="164"/>
    <col min="8935" max="8935" customWidth="1" width="28.5" style="164"/>
    <col min="8936" max="8936" customWidth="1" width="20.332031" style="164"/>
    <col min="8937" max="9185" customWidth="0" width="10.6640625" style="164"/>
    <col min="9186" max="9186" customWidth="1" width="13.0" style="164"/>
    <col min="9187" max="9187" customWidth="1" width="23.332031" style="164"/>
    <col min="9188" max="9188" customWidth="1" width="23.5" style="164"/>
    <col min="9189" max="9190" customWidth="1" width="22.332031" style="164"/>
    <col min="9191" max="9191" customWidth="1" width="28.5" style="164"/>
    <col min="9192" max="9192" customWidth="1" width="20.332031" style="164"/>
    <col min="9193" max="9441" customWidth="0" width="10.6640625" style="164"/>
    <col min="9442" max="9442" customWidth="1" width="13.0" style="164"/>
    <col min="9443" max="9443" customWidth="1" width="23.332031" style="164"/>
    <col min="9444" max="9444" customWidth="1" width="23.5" style="164"/>
    <col min="9445" max="9446" customWidth="1" width="22.332031" style="164"/>
    <col min="9447" max="9447" customWidth="1" width="28.5" style="164"/>
    <col min="9448" max="9448" customWidth="1" width="20.332031" style="164"/>
    <col min="9449" max="9697" customWidth="0" width="10.6640625" style="164"/>
    <col min="9698" max="9698" customWidth="1" width="13.0" style="164"/>
    <col min="9699" max="9699" customWidth="1" width="23.332031" style="164"/>
    <col min="9700" max="9700" customWidth="1" width="23.5" style="164"/>
    <col min="9701" max="9702" customWidth="1" width="22.332031" style="164"/>
    <col min="9703" max="9703" customWidth="1" width="28.5" style="164"/>
    <col min="9704" max="9704" customWidth="1" width="20.332031" style="164"/>
    <col min="9705" max="9953" customWidth="0" width="10.6640625" style="164"/>
    <col min="9954" max="9954" customWidth="1" width="13.0" style="164"/>
    <col min="9955" max="9955" customWidth="1" width="23.332031" style="164"/>
    <col min="9956" max="9956" customWidth="1" width="23.5" style="164"/>
    <col min="9957" max="9958" customWidth="1" width="22.332031" style="164"/>
    <col min="9959" max="9959" customWidth="1" width="28.5" style="164"/>
    <col min="9960" max="9960" customWidth="1" width="20.332031" style="164"/>
    <col min="9961" max="10209" customWidth="0" width="10.6640625" style="164"/>
    <col min="10210" max="10210" customWidth="1" width="13.0" style="164"/>
    <col min="10211" max="10211" customWidth="1" width="23.332031" style="164"/>
    <col min="10212" max="10212" customWidth="1" width="23.5" style="164"/>
    <col min="10213" max="10214" customWidth="1" width="22.332031" style="164"/>
    <col min="10215" max="10215" customWidth="1" width="28.5" style="164"/>
    <col min="10216" max="10216" customWidth="1" width="20.332031" style="164"/>
    <col min="10217" max="10465" customWidth="0" width="10.6640625" style="164"/>
    <col min="10466" max="10466" customWidth="1" width="13.0" style="164"/>
    <col min="10467" max="10467" customWidth="1" width="23.332031" style="164"/>
    <col min="10468" max="10468" customWidth="1" width="23.5" style="164"/>
    <col min="10469" max="10470" customWidth="1" width="22.332031" style="164"/>
    <col min="10471" max="10471" customWidth="1" width="28.5" style="164"/>
    <col min="10472" max="10472" customWidth="1" width="20.332031" style="164"/>
    <col min="10473" max="10721" customWidth="0" width="10.6640625" style="164"/>
    <col min="10722" max="10722" customWidth="1" width="13.0" style="164"/>
    <col min="10723" max="10723" customWidth="1" width="23.332031" style="164"/>
    <col min="10724" max="10724" customWidth="1" width="23.5" style="164"/>
    <col min="10725" max="10726" customWidth="1" width="22.332031" style="164"/>
    <col min="10727" max="10727" customWidth="1" width="28.5" style="164"/>
    <col min="10728" max="10728" customWidth="1" width="20.332031" style="164"/>
    <col min="10729" max="10977" customWidth="0" width="10.6640625" style="164"/>
    <col min="10978" max="10978" customWidth="1" width="13.0" style="164"/>
    <col min="10979" max="10979" customWidth="1" width="23.332031" style="164"/>
    <col min="10980" max="10980" customWidth="1" width="23.5" style="164"/>
    <col min="10981" max="10982" customWidth="1" width="22.332031" style="164"/>
    <col min="10983" max="10983" customWidth="1" width="28.5" style="164"/>
    <col min="10984" max="10984" customWidth="1" width="20.332031" style="164"/>
    <col min="10985" max="11233" customWidth="0" width="10.6640625" style="164"/>
    <col min="11234" max="11234" customWidth="1" width="13.0" style="164"/>
    <col min="11235" max="11235" customWidth="1" width="23.332031" style="164"/>
    <col min="11236" max="11236" customWidth="1" width="23.5" style="164"/>
    <col min="11237" max="11238" customWidth="1" width="22.332031" style="164"/>
    <col min="11239" max="11239" customWidth="1" width="28.5" style="164"/>
    <col min="11240" max="11240" customWidth="1" width="20.332031" style="164"/>
    <col min="11241" max="11489" customWidth="0" width="10.6640625" style="164"/>
    <col min="11490" max="11490" customWidth="1" width="13.0" style="164"/>
    <col min="11491" max="11491" customWidth="1" width="23.332031" style="164"/>
    <col min="11492" max="11492" customWidth="1" width="23.5" style="164"/>
    <col min="11493" max="11494" customWidth="1" width="22.332031" style="164"/>
    <col min="11495" max="11495" customWidth="1" width="28.5" style="164"/>
    <col min="11496" max="11496" customWidth="1" width="20.332031" style="164"/>
    <col min="11497" max="11745" customWidth="0" width="10.6640625" style="164"/>
    <col min="11746" max="11746" customWidth="1" width="13.0" style="164"/>
    <col min="11747" max="11747" customWidth="1" width="23.332031" style="164"/>
    <col min="11748" max="11748" customWidth="1" width="23.5" style="164"/>
    <col min="11749" max="11750" customWidth="1" width="22.332031" style="164"/>
    <col min="11751" max="11751" customWidth="1" width="28.5" style="164"/>
    <col min="11752" max="11752" customWidth="1" width="20.332031" style="164"/>
    <col min="11753" max="12001" customWidth="0" width="10.6640625" style="164"/>
    <col min="12002" max="12002" customWidth="1" width="13.0" style="164"/>
    <col min="12003" max="12003" customWidth="1" width="23.332031" style="164"/>
    <col min="12004" max="12004" customWidth="1" width="23.5" style="164"/>
    <col min="12005" max="12006" customWidth="1" width="22.332031" style="164"/>
    <col min="12007" max="12007" customWidth="1" width="28.5" style="164"/>
    <col min="12008" max="12008" customWidth="1" width="20.332031" style="164"/>
    <col min="12009" max="12257" customWidth="0" width="10.6640625" style="164"/>
    <col min="12258" max="12258" customWidth="1" width="13.0" style="164"/>
    <col min="12259" max="12259" customWidth="1" width="23.332031" style="164"/>
    <col min="12260" max="12260" customWidth="1" width="23.5" style="164"/>
    <col min="12261" max="12262" customWidth="1" width="22.332031" style="164"/>
    <col min="12263" max="12263" customWidth="1" width="28.5" style="164"/>
    <col min="12264" max="12264" customWidth="1" width="20.332031" style="164"/>
    <col min="12265" max="12513" customWidth="0" width="10.6640625" style="164"/>
    <col min="12514" max="12514" customWidth="1" width="13.0" style="164"/>
    <col min="12515" max="12515" customWidth="1" width="23.332031" style="164"/>
    <col min="12516" max="12516" customWidth="1" width="23.5" style="164"/>
    <col min="12517" max="12518" customWidth="1" width="22.332031" style="164"/>
    <col min="12519" max="12519" customWidth="1" width="28.5" style="164"/>
    <col min="12520" max="12520" customWidth="1" width="20.332031" style="164"/>
    <col min="12521" max="12769" customWidth="0" width="10.6640625" style="164"/>
    <col min="12770" max="12770" customWidth="1" width="13.0" style="164"/>
    <col min="12771" max="12771" customWidth="1" width="23.332031" style="164"/>
    <col min="12772" max="12772" customWidth="1" width="23.5" style="164"/>
    <col min="12773" max="12774" customWidth="1" width="22.332031" style="164"/>
    <col min="12775" max="12775" customWidth="1" width="28.5" style="164"/>
    <col min="12776" max="12776" customWidth="1" width="20.332031" style="164"/>
    <col min="12777" max="13025" customWidth="0" width="10.6640625" style="164"/>
    <col min="13026" max="13026" customWidth="1" width="13.0" style="164"/>
    <col min="13027" max="13027" customWidth="1" width="23.332031" style="164"/>
    <col min="13028" max="13028" customWidth="1" width="23.5" style="164"/>
    <col min="13029" max="13030" customWidth="1" width="22.332031" style="164"/>
    <col min="13031" max="13031" customWidth="1" width="28.5" style="164"/>
    <col min="13032" max="13032" customWidth="1" width="20.332031" style="164"/>
    <col min="13033" max="13281" customWidth="0" width="10.6640625" style="164"/>
    <col min="13282" max="13282" customWidth="1" width="13.0" style="164"/>
    <col min="13283" max="13283" customWidth="1" width="23.332031" style="164"/>
    <col min="13284" max="13284" customWidth="1" width="23.5" style="164"/>
    <col min="13285" max="13286" customWidth="1" width="22.332031" style="164"/>
    <col min="13287" max="13287" customWidth="1" width="28.5" style="164"/>
    <col min="13288" max="13288" customWidth="1" width="20.332031" style="164"/>
    <col min="13289" max="13537" customWidth="0" width="10.6640625" style="164"/>
    <col min="13538" max="13538" customWidth="1" width="13.0" style="164"/>
    <col min="13539" max="13539" customWidth="1" width="23.332031" style="164"/>
    <col min="13540" max="13540" customWidth="1" width="23.5" style="164"/>
    <col min="13541" max="13542" customWidth="1" width="22.332031" style="164"/>
    <col min="13543" max="13543" customWidth="1" width="28.5" style="164"/>
    <col min="13544" max="13544" customWidth="1" width="20.332031" style="164"/>
    <col min="13545" max="13793" customWidth="0" width="10.6640625" style="164"/>
    <col min="13794" max="13794" customWidth="1" width="13.0" style="164"/>
    <col min="13795" max="13795" customWidth="1" width="23.332031" style="164"/>
    <col min="13796" max="13796" customWidth="1" width="23.5" style="164"/>
    <col min="13797" max="13798" customWidth="1" width="22.332031" style="164"/>
    <col min="13799" max="13799" customWidth="1" width="28.5" style="164"/>
    <col min="13800" max="13800" customWidth="1" width="20.332031" style="164"/>
    <col min="13801" max="14049" customWidth="0" width="10.6640625" style="164"/>
    <col min="14050" max="14050" customWidth="1" width="13.0" style="164"/>
    <col min="14051" max="14051" customWidth="1" width="23.332031" style="164"/>
    <col min="14052" max="14052" customWidth="1" width="23.5" style="164"/>
    <col min="14053" max="14054" customWidth="1" width="22.332031" style="164"/>
    <col min="14055" max="14055" customWidth="1" width="28.5" style="164"/>
    <col min="14056" max="14056" customWidth="1" width="20.332031" style="164"/>
    <col min="14057" max="14305" customWidth="0" width="10.6640625" style="164"/>
    <col min="14306" max="14306" customWidth="1" width="13.0" style="164"/>
    <col min="14307" max="14307" customWidth="1" width="23.332031" style="164"/>
    <col min="14308" max="14308" customWidth="1" width="23.5" style="164"/>
    <col min="14309" max="14310" customWidth="1" width="22.332031" style="164"/>
    <col min="14311" max="14311" customWidth="1" width="28.5" style="164"/>
    <col min="14312" max="14312" customWidth="1" width="20.332031" style="164"/>
    <col min="14313" max="14561" customWidth="0" width="10.6640625" style="164"/>
    <col min="14562" max="14562" customWidth="1" width="13.0" style="164"/>
    <col min="14563" max="14563" customWidth="1" width="23.332031" style="164"/>
    <col min="14564" max="14564" customWidth="1" width="23.5" style="164"/>
    <col min="14565" max="14566" customWidth="1" width="22.332031" style="164"/>
    <col min="14567" max="14567" customWidth="1" width="28.5" style="164"/>
    <col min="14568" max="14568" customWidth="1" width="20.332031" style="164"/>
    <col min="14569" max="14817" customWidth="0" width="10.6640625" style="164"/>
    <col min="14818" max="14818" customWidth="1" width="13.0" style="164"/>
    <col min="14819" max="14819" customWidth="1" width="23.332031" style="164"/>
    <col min="14820" max="14820" customWidth="1" width="23.5" style="164"/>
    <col min="14821" max="14822" customWidth="1" width="22.332031" style="164"/>
    <col min="14823" max="14823" customWidth="1" width="28.5" style="164"/>
    <col min="14824" max="14824" customWidth="1" width="20.332031" style="164"/>
    <col min="14825" max="15073" customWidth="0" width="10.6640625" style="164"/>
    <col min="15074" max="15074" customWidth="1" width="13.0" style="164"/>
    <col min="15075" max="15075" customWidth="1" width="23.332031" style="164"/>
    <col min="15076" max="15076" customWidth="1" width="23.5" style="164"/>
    <col min="15077" max="15078" customWidth="1" width="22.332031" style="164"/>
    <col min="15079" max="15079" customWidth="1" width="28.5" style="164"/>
    <col min="15080" max="15080" customWidth="1" width="20.332031" style="164"/>
    <col min="15081" max="15329" customWidth="0" width="10.6640625" style="164"/>
    <col min="15330" max="15330" customWidth="1" width="13.0" style="164"/>
    <col min="15331" max="15331" customWidth="1" width="23.332031" style="164"/>
    <col min="15332" max="15332" customWidth="1" width="23.5" style="164"/>
    <col min="15333" max="15334" customWidth="1" width="22.332031" style="164"/>
    <col min="15335" max="15335" customWidth="1" width="28.5" style="164"/>
    <col min="15336" max="15336" customWidth="1" width="20.332031" style="164"/>
    <col min="15337" max="15585" customWidth="0" width="10.6640625" style="164"/>
    <col min="15586" max="15586" customWidth="1" width="13.0" style="164"/>
    <col min="15587" max="15587" customWidth="1" width="23.332031" style="164"/>
    <col min="15588" max="15588" customWidth="1" width="23.5" style="164"/>
    <col min="15589" max="15590" customWidth="1" width="22.332031" style="164"/>
    <col min="15591" max="15591" customWidth="1" width="28.5" style="164"/>
    <col min="15592" max="15592" customWidth="1" width="20.332031" style="164"/>
    <col min="15593" max="15841" customWidth="0" width="10.6640625" style="164"/>
    <col min="15842" max="15842" customWidth="1" width="13.0" style="164"/>
    <col min="15843" max="15843" customWidth="1" width="23.332031" style="164"/>
    <col min="15844" max="15844" customWidth="1" width="23.5" style="164"/>
    <col min="15845" max="15846" customWidth="1" width="22.332031" style="164"/>
    <col min="15847" max="15847" customWidth="1" width="28.5" style="164"/>
    <col min="15848" max="15848" customWidth="1" width="20.332031" style="164"/>
    <col min="15849" max="16097" customWidth="0" width="10.6640625" style="164"/>
    <col min="16098" max="16098" customWidth="1" width="13.0" style="164"/>
    <col min="16099" max="16099" customWidth="1" width="23.332031" style="164"/>
    <col min="16100" max="16100" customWidth="1" width="23.5" style="164"/>
    <col min="16101" max="16102" customWidth="1" width="22.332031" style="164"/>
    <col min="16103" max="16103" customWidth="1" width="28.5" style="164"/>
    <col min="16104" max="16104" customWidth="1" width="20.332031" style="164"/>
    <col min="16105" max="16384" customWidth="0" width="10.6640625" style="164"/>
  </cols>
  <sheetData>
    <row r="1" spans="8:8" ht="27.75">
      <c r="A1" s="52" t="s">
        <v>144</v>
      </c>
      <c r="B1" s="52"/>
      <c r="C1" s="52"/>
      <c r="D1" s="52"/>
      <c r="E1" s="52"/>
      <c r="F1" s="52"/>
      <c r="G1" s="52"/>
    </row>
    <row r="2" spans="8:8" ht="27.75">
      <c r="A2" s="15" t="s">
        <v>541</v>
      </c>
      <c r="B2" s="15"/>
      <c r="C2" s="15"/>
      <c r="D2" s="15"/>
      <c r="E2" s="15"/>
      <c r="F2" s="15"/>
      <c r="G2" s="15"/>
    </row>
    <row r="4" spans="8:8" ht="12.0">
      <c r="A4" s="165"/>
      <c r="B4" s="165"/>
    </row>
    <row r="5" spans="8:8" ht="45.0" customHeight="1">
      <c r="A5" s="166" t="s">
        <v>538</v>
      </c>
      <c r="B5" s="167" t="s">
        <v>537</v>
      </c>
      <c r="C5" s="168" t="s">
        <v>163</v>
      </c>
      <c r="D5" s="167" t="s">
        <v>114</v>
      </c>
      <c r="E5" s="167" t="s">
        <v>536</v>
      </c>
      <c r="F5" s="167" t="s">
        <v>540</v>
      </c>
      <c r="G5" s="169" t="s">
        <v>539</v>
      </c>
    </row>
    <row r="6" spans="8:8" ht="13.5" customHeight="1">
      <c r="A6" s="170" t="s">
        <v>446</v>
      </c>
      <c r="B6" s="171"/>
      <c r="C6" s="172"/>
      <c r="D6" s="172"/>
      <c r="E6" s="173"/>
      <c r="F6" s="173"/>
      <c r="G6" s="174"/>
    </row>
    <row r="7" spans="8:8" ht="35.45" customHeight="1">
      <c r="A7" s="170"/>
      <c r="B7" s="171"/>
      <c r="C7" s="172"/>
      <c r="D7" s="172"/>
      <c r="E7" s="173"/>
      <c r="F7" s="173"/>
      <c r="G7" s="174"/>
    </row>
    <row r="8" spans="8:8">
      <c r="A8" s="170">
        <v>2021.0</v>
      </c>
      <c r="B8" s="171"/>
      <c r="C8" s="172"/>
      <c r="D8" s="172"/>
      <c r="E8" s="173"/>
      <c r="F8" s="173"/>
      <c r="G8" s="174"/>
    </row>
    <row r="9" spans="8:8">
      <c r="A9" s="175" t="s">
        <v>524</v>
      </c>
      <c r="B9" s="171" t="s">
        <v>405</v>
      </c>
      <c r="C9" s="172" t="s">
        <v>409</v>
      </c>
      <c r="D9" s="172" t="s">
        <v>407</v>
      </c>
      <c r="E9" s="176">
        <v>320138.1</v>
      </c>
      <c r="F9" s="173"/>
      <c r="G9" s="174"/>
    </row>
    <row r="10" spans="8:8">
      <c r="A10" s="175" t="s">
        <v>525</v>
      </c>
      <c r="B10" s="171" t="s">
        <v>405</v>
      </c>
      <c r="C10" s="172" t="s">
        <v>409</v>
      </c>
      <c r="D10" s="172" t="s">
        <v>407</v>
      </c>
      <c r="E10" s="176">
        <v>282912.7</v>
      </c>
      <c r="F10" s="173"/>
      <c r="G10" s="174"/>
    </row>
    <row r="11" spans="8:8">
      <c r="A11" s="175" t="s">
        <v>526</v>
      </c>
      <c r="B11" s="171" t="s">
        <v>405</v>
      </c>
      <c r="C11" s="172" t="s">
        <v>409</v>
      </c>
      <c r="D11" s="172" t="s">
        <v>407</v>
      </c>
      <c r="E11" s="176">
        <v>306151.1</v>
      </c>
      <c r="F11" s="173"/>
      <c r="G11" s="174"/>
    </row>
    <row r="12" spans="8:8">
      <c r="A12" s="175" t="s">
        <v>817</v>
      </c>
      <c r="B12" s="171" t="s">
        <v>405</v>
      </c>
      <c r="C12" s="172" t="s">
        <v>409</v>
      </c>
      <c r="D12" s="172" t="s">
        <v>407</v>
      </c>
      <c r="E12" s="176">
        <v>-544.8</v>
      </c>
      <c r="F12" s="173"/>
      <c r="G12" s="174"/>
    </row>
    <row r="13" spans="8:8">
      <c r="A13" s="175" t="s">
        <v>527</v>
      </c>
      <c r="B13" s="171" t="s">
        <v>405</v>
      </c>
      <c r="C13" s="172" t="s">
        <v>409</v>
      </c>
      <c r="D13" s="172" t="s">
        <v>407</v>
      </c>
      <c r="E13" s="176">
        <v>291975.2</v>
      </c>
      <c r="F13" s="173"/>
      <c r="G13" s="174"/>
    </row>
    <row r="14" spans="8:8">
      <c r="A14" s="175" t="s">
        <v>528</v>
      </c>
      <c r="B14" s="171" t="s">
        <v>405</v>
      </c>
      <c r="C14" s="172" t="s">
        <v>409</v>
      </c>
      <c r="D14" s="172" t="s">
        <v>407</v>
      </c>
      <c r="E14" s="176">
        <v>310592.3</v>
      </c>
      <c r="F14" s="173"/>
      <c r="G14" s="174"/>
    </row>
    <row r="15" spans="8:8">
      <c r="A15" s="175" t="s">
        <v>529</v>
      </c>
      <c r="B15" s="171" t="s">
        <v>405</v>
      </c>
      <c r="C15" s="172" t="s">
        <v>409</v>
      </c>
      <c r="D15" s="172" t="s">
        <v>407</v>
      </c>
      <c r="E15" s="176">
        <v>298681.6</v>
      </c>
      <c r="F15" s="173"/>
      <c r="G15" s="174"/>
    </row>
    <row r="16" spans="8:8">
      <c r="A16" s="175" t="s">
        <v>818</v>
      </c>
      <c r="B16" s="171" t="s">
        <v>405</v>
      </c>
      <c r="C16" s="172" t="s">
        <v>409</v>
      </c>
      <c r="D16" s="172" t="s">
        <v>407</v>
      </c>
      <c r="E16" s="176">
        <v>-626.1999999999999</v>
      </c>
      <c r="F16" s="173"/>
      <c r="G16" s="174"/>
    </row>
    <row r="17" spans="8:8">
      <c r="A17" s="175" t="s">
        <v>530</v>
      </c>
      <c r="B17" s="171" t="s">
        <v>405</v>
      </c>
      <c r="C17" s="172" t="s">
        <v>409</v>
      </c>
      <c r="D17" s="172" t="s">
        <v>407</v>
      </c>
      <c r="E17" s="176">
        <v>300992.7</v>
      </c>
      <c r="F17" s="173"/>
      <c r="G17" s="174"/>
    </row>
    <row r="18" spans="8:8">
      <c r="A18" s="175" t="s">
        <v>531</v>
      </c>
      <c r="B18" s="171" t="s">
        <v>405</v>
      </c>
      <c r="C18" s="172" t="s">
        <v>409</v>
      </c>
      <c r="D18" s="172" t="s">
        <v>407</v>
      </c>
      <c r="E18" s="176">
        <v>288954.6</v>
      </c>
      <c r="F18" s="173"/>
      <c r="G18" s="174"/>
    </row>
    <row r="19" spans="8:8">
      <c r="A19" s="175" t="s">
        <v>532</v>
      </c>
      <c r="B19" s="171" t="s">
        <v>405</v>
      </c>
      <c r="C19" s="172" t="s">
        <v>409</v>
      </c>
      <c r="D19" s="172" t="s">
        <v>407</v>
      </c>
      <c r="E19" s="176">
        <v>283869.2</v>
      </c>
      <c r="F19" s="173"/>
      <c r="G19" s="174"/>
    </row>
    <row r="20" spans="8:8">
      <c r="A20" s="175" t="s">
        <v>819</v>
      </c>
      <c r="B20" s="171" t="s">
        <v>405</v>
      </c>
      <c r="C20" s="172" t="s">
        <v>409</v>
      </c>
      <c r="D20" s="172" t="s">
        <v>407</v>
      </c>
      <c r="E20" s="176">
        <v>794.8</v>
      </c>
      <c r="F20" s="173"/>
      <c r="G20" s="174"/>
    </row>
    <row r="21" spans="8:8">
      <c r="A21" s="175" t="s">
        <v>533</v>
      </c>
      <c r="B21" s="171" t="s">
        <v>405</v>
      </c>
      <c r="C21" s="172" t="s">
        <v>409</v>
      </c>
      <c r="D21" s="172" t="s">
        <v>407</v>
      </c>
      <c r="E21" s="176">
        <v>301783.5</v>
      </c>
      <c r="F21" s="173"/>
      <c r="G21" s="174"/>
    </row>
    <row r="22" spans="8:8">
      <c r="A22" s="175" t="s">
        <v>534</v>
      </c>
      <c r="B22" s="171" t="s">
        <v>405</v>
      </c>
      <c r="C22" s="172" t="s">
        <v>409</v>
      </c>
      <c r="D22" s="172" t="s">
        <v>407</v>
      </c>
      <c r="E22" s="176">
        <v>274835.19999999995</v>
      </c>
      <c r="F22" s="173"/>
      <c r="G22" s="174"/>
    </row>
    <row r="23" spans="8:8" ht="12.0" customHeight="1">
      <c r="A23" s="175" t="s">
        <v>535</v>
      </c>
      <c r="B23" s="171" t="s">
        <v>405</v>
      </c>
      <c r="C23" s="172" t="s">
        <v>409</v>
      </c>
      <c r="D23" s="172" t="s">
        <v>407</v>
      </c>
      <c r="E23" s="176">
        <v>281514.5</v>
      </c>
      <c r="F23" s="173"/>
      <c r="G23" s="174"/>
    </row>
    <row r="24" spans="8:8" ht="12.0" customHeight="1">
      <c r="A24" s="175" t="s">
        <v>820</v>
      </c>
      <c r="B24" s="171" t="s">
        <v>405</v>
      </c>
      <c r="C24" s="172" t="s">
        <v>409</v>
      </c>
      <c r="D24" s="172" t="s">
        <v>407</v>
      </c>
      <c r="E24" s="176">
        <v>4115.9</v>
      </c>
      <c r="F24" s="173"/>
      <c r="G24" s="174"/>
    </row>
    <row r="25" spans="8:8" ht="14.25">
      <c r="A25" s="177"/>
      <c r="B25" s="178"/>
      <c r="C25" s="179"/>
      <c r="D25" s="179"/>
      <c r="E25" s="180"/>
      <c r="F25" s="180"/>
      <c r="G25" s="181"/>
      <c r="H25" s="119" t="s">
        <v>145</v>
      </c>
    </row>
    <row r="26" spans="8:8" ht="13.5">
      <c r="A26" s="182"/>
      <c r="B26" s="182"/>
      <c r="C26" s="183" t="s">
        <v>4</v>
      </c>
      <c r="D26" s="184"/>
      <c r="E26" s="185">
        <f>SUM(E8:E24)</f>
        <v>3546140.4</v>
      </c>
      <c r="F26" s="185">
        <f>SUM(F8:F25)</f>
        <v>0.0</v>
      </c>
      <c r="G26" s="186">
        <f>SUM(G8:G25)</f>
        <v>0.0</v>
      </c>
    </row>
    <row r="27" spans="8:8">
      <c r="A27" s="199"/>
    </row>
    <row r="29" spans="8:8" ht="13.5">
      <c r="A29" s="119" t="s">
        <v>522</v>
      </c>
      <c r="B29" s="189"/>
      <c r="C29" s="189"/>
      <c r="D29" s="189"/>
      <c r="E29" s="189"/>
      <c r="F29" s="189"/>
      <c r="G29" s="190"/>
      <c r="H29" s="190"/>
      <c r="I29" s="190"/>
    </row>
    <row r="30" spans="8:8" ht="13.5">
      <c r="A30" s="191" t="s">
        <v>523</v>
      </c>
      <c r="B30" s="191"/>
      <c r="C30" s="191"/>
      <c r="D30" s="191"/>
      <c r="E30" s="191"/>
      <c r="F30" s="191"/>
      <c r="G30" s="191"/>
      <c r="H30" s="190"/>
      <c r="I30" s="190"/>
    </row>
    <row r="31" spans="8:8" ht="15.0">
      <c r="A31" s="40" t="s">
        <v>504</v>
      </c>
      <c r="B31" s="200"/>
      <c r="C31" s="200"/>
      <c r="D31" s="200"/>
      <c r="E31" s="200"/>
      <c r="F31" s="200"/>
      <c r="G31" s="193"/>
      <c r="H31" s="190"/>
      <c r="I31" s="190"/>
    </row>
    <row r="32" spans="8:8" ht="13.5">
      <c r="A32" s="200"/>
      <c r="B32" s="200"/>
      <c r="C32" s="200"/>
      <c r="D32" s="200"/>
      <c r="E32" s="200"/>
      <c r="F32" s="200"/>
      <c r="G32" s="200"/>
      <c r="H32" s="190"/>
      <c r="I32" s="190"/>
    </row>
    <row r="33" spans="8:8" ht="15.0">
      <c r="A33" s="42" t="s">
        <v>505</v>
      </c>
      <c r="B33" s="42"/>
      <c r="C33" s="42"/>
      <c r="D33" s="42"/>
      <c r="E33" s="42"/>
      <c r="F33" s="42"/>
      <c r="G33" s="42"/>
      <c r="H33" s="190"/>
      <c r="I33" s="190"/>
    </row>
    <row r="34" spans="8:8">
      <c r="A34" s="194"/>
      <c r="B34" s="194"/>
      <c r="C34" s="195"/>
      <c r="D34" s="195"/>
      <c r="E34" s="195"/>
      <c r="F34" s="195"/>
    </row>
    <row r="36" spans="8:8" ht="12.0"/>
    <row r="37" spans="8:8" ht="30.0">
      <c r="A37" s="43" t="s">
        <v>506</v>
      </c>
      <c r="B37" s="196" t="s">
        <v>508</v>
      </c>
    </row>
    <row r="38" spans="8:8" ht="36.0">
      <c r="A38" s="45" t="s">
        <v>5</v>
      </c>
      <c r="B38" s="197" t="s">
        <v>509</v>
      </c>
    </row>
    <row r="39" spans="8:8" ht="18.0">
      <c r="A39" s="45" t="s">
        <v>12</v>
      </c>
      <c r="B39" s="198">
        <v>45093.0</v>
      </c>
    </row>
    <row r="40" spans="8:8" ht="21.0">
      <c r="A40" s="48" t="s">
        <v>507</v>
      </c>
      <c r="B40" s="49"/>
    </row>
  </sheetData>
  <mergeCells count="3">
    <mergeCell ref="A1:G1"/>
    <mergeCell ref="A2:G2"/>
    <mergeCell ref="A30:G30"/>
  </mergeCells>
  <pageMargins left="0.35433070866141736" right="0.31496062992125984" top="0.4724409448818898" bottom="0.3937007874015748" header="0.31496062992125984" footer="0.1968503937007874"/>
  <pageSetup paperSize="9" scale="75" orientation="landscape"/>
</worksheet>
</file>

<file path=xl/worksheets/sheet8.xml><?xml version="1.0" encoding="utf-8"?>
<worksheet xmlns:r="http://schemas.openxmlformats.org/officeDocument/2006/relationships" xmlns="http://schemas.openxmlformats.org/spreadsheetml/2006/main">
  <sheetPr>
    <tabColor rgb="FFFFFF00"/>
  </sheetPr>
  <dimension ref="A1:N34"/>
  <sheetViews>
    <sheetView workbookViewId="0" showGridLines="0">
      <selection activeCell="G19" sqref="G19"/>
    </sheetView>
  </sheetViews>
  <sheetFormatPr defaultRowHeight="13.5" defaultColWidth="12"/>
  <cols>
    <col min="1" max="1" customWidth="1" width="28.164062" style="208"/>
    <col min="2" max="2" customWidth="1" width="18.332031" style="208"/>
    <col min="3" max="3" customWidth="1" width="21.164062" style="208"/>
    <col min="4" max="4" customWidth="1" width="15.332031" style="208"/>
    <col min="5" max="5" customWidth="1" width="19.0" style="208"/>
    <col min="6" max="6" customWidth="1" width="16.164062" style="208"/>
    <col min="7" max="7" customWidth="1" width="16.5" style="208"/>
    <col min="8" max="8" customWidth="1" bestFit="1" width="21.664062" style="208"/>
    <col min="9" max="9" customWidth="1" width="15.0" style="208"/>
    <col min="10" max="10" customWidth="1" width="14.0" style="208"/>
    <col min="11" max="11" customWidth="1" width="31.332031" style="208"/>
    <col min="12" max="12" customWidth="1" width="20.832031" style="208"/>
    <col min="13" max="16384" customWidth="0" width="12.0" style="208"/>
  </cols>
  <sheetData>
    <row r="1" spans="8:8" ht="27.75">
      <c r="A1" s="52" t="s">
        <v>552</v>
      </c>
      <c r="B1" s="52"/>
      <c r="C1" s="52"/>
      <c r="D1" s="52"/>
      <c r="E1" s="52"/>
      <c r="F1" s="52"/>
      <c r="G1" s="52"/>
      <c r="H1" s="52"/>
      <c r="I1" s="52"/>
      <c r="J1" s="52"/>
      <c r="K1" s="52"/>
      <c r="L1" s="52"/>
    </row>
    <row r="2" spans="8:8" ht="27.75">
      <c r="A2" s="15" t="s">
        <v>553</v>
      </c>
      <c r="B2" s="15"/>
      <c r="C2" s="15"/>
      <c r="D2" s="15"/>
      <c r="E2" s="15"/>
      <c r="F2" s="15"/>
      <c r="G2" s="15"/>
      <c r="H2" s="15"/>
      <c r="I2" s="15"/>
      <c r="J2" s="15"/>
      <c r="K2" s="15"/>
      <c r="L2" s="15"/>
    </row>
    <row r="4" spans="8:8" ht="14.25"/>
    <row r="5" spans="8:8" ht="30.0">
      <c r="A5" s="209" t="s">
        <v>116</v>
      </c>
      <c r="B5" s="168" t="s">
        <v>542</v>
      </c>
      <c r="C5" s="168" t="s">
        <v>544</v>
      </c>
      <c r="D5" s="168" t="s">
        <v>546</v>
      </c>
      <c r="E5" s="168" t="s">
        <v>545</v>
      </c>
      <c r="F5" s="168" t="s">
        <v>547</v>
      </c>
      <c r="G5" s="168" t="s">
        <v>117</v>
      </c>
      <c r="H5" s="168" t="s">
        <v>548</v>
      </c>
      <c r="I5" s="168" t="s">
        <v>163</v>
      </c>
      <c r="J5" s="168" t="s">
        <v>549</v>
      </c>
      <c r="K5" s="168" t="s">
        <v>550</v>
      </c>
      <c r="L5" s="210" t="s">
        <v>551</v>
      </c>
    </row>
    <row r="6" spans="8:8" ht="15.0">
      <c r="A6" s="211">
        <v>2021.0</v>
      </c>
      <c r="B6" s="212"/>
      <c r="C6" s="213"/>
      <c r="D6" s="213"/>
      <c r="E6" s="213"/>
      <c r="F6" s="213"/>
      <c r="G6" s="213"/>
      <c r="H6" s="214"/>
      <c r="I6" s="214"/>
      <c r="J6" s="215"/>
      <c r="K6" s="215"/>
      <c r="L6" s="216"/>
    </row>
    <row r="7" spans="8:8" ht="15.0">
      <c r="A7" s="217"/>
      <c r="B7" s="212"/>
      <c r="C7" s="218"/>
      <c r="D7" s="219"/>
      <c r="E7" s="219"/>
      <c r="F7" s="219"/>
      <c r="G7" s="219"/>
      <c r="H7" s="220"/>
      <c r="I7" s="220"/>
      <c r="J7" s="219"/>
      <c r="K7" s="219"/>
      <c r="L7" s="221"/>
    </row>
    <row r="8" spans="8:8" ht="15.0">
      <c r="A8" s="217" t="s">
        <v>832</v>
      </c>
      <c r="B8" s="212">
        <v>44195.0</v>
      </c>
      <c r="C8" s="222">
        <v>651795.0</v>
      </c>
      <c r="D8" s="214" t="s">
        <v>407</v>
      </c>
      <c r="E8" s="214" t="s">
        <v>405</v>
      </c>
      <c r="F8" s="214">
        <v>48.77</v>
      </c>
      <c r="G8" s="214">
        <v>0.21</v>
      </c>
      <c r="H8" s="223">
        <f>+C8*(F8+G8)</f>
        <v>3.19249191E7</v>
      </c>
      <c r="I8" s="224"/>
      <c r="J8" s="213"/>
      <c r="K8" s="214" t="s">
        <v>448</v>
      </c>
      <c r="L8" s="225" t="s">
        <v>447</v>
      </c>
    </row>
    <row r="9" spans="8:8" ht="15.0">
      <c r="A9" s="217" t="s">
        <v>832</v>
      </c>
      <c r="B9" s="212">
        <v>44195.0</v>
      </c>
      <c r="C9" s="222">
        <v>6456.024</v>
      </c>
      <c r="D9" s="214" t="s">
        <v>407</v>
      </c>
      <c r="E9" s="214" t="s">
        <v>405</v>
      </c>
      <c r="F9" s="214">
        <v>49.86</v>
      </c>
      <c r="G9" s="214">
        <v>-0.39</v>
      </c>
      <c r="H9" s="223">
        <f>+C9*(F9+G9)</f>
        <v>319379.50728</v>
      </c>
      <c r="I9" s="220"/>
      <c r="J9" s="219"/>
      <c r="K9" s="214" t="s">
        <v>448</v>
      </c>
      <c r="L9" s="225" t="s">
        <v>447</v>
      </c>
    </row>
    <row r="10" spans="8:8" ht="15.0">
      <c r="A10" s="217" t="s">
        <v>821</v>
      </c>
      <c r="B10" s="212">
        <v>44161.0</v>
      </c>
      <c r="C10" s="222">
        <v>41665.746</v>
      </c>
      <c r="D10" s="214" t="s">
        <v>407</v>
      </c>
      <c r="E10" s="214" t="s">
        <v>410</v>
      </c>
      <c r="F10" s="214">
        <v>42.66</v>
      </c>
      <c r="G10" s="214">
        <v>-0.77</v>
      </c>
      <c r="H10" s="223">
        <f>+C10*(F10+G10)</f>
        <v>1745378.0999399996</v>
      </c>
      <c r="I10" s="220"/>
      <c r="J10" s="219"/>
      <c r="K10" s="214" t="s">
        <v>448</v>
      </c>
      <c r="L10" s="225" t="s">
        <v>439</v>
      </c>
    </row>
    <row r="11" spans="8:8" ht="15.0">
      <c r="A11" s="217" t="s">
        <v>1358</v>
      </c>
      <c r="B11" s="212">
        <v>44289.0</v>
      </c>
      <c r="C11" s="222">
        <v>971479.0</v>
      </c>
      <c r="D11" s="214" t="s">
        <v>407</v>
      </c>
      <c r="E11" s="214" t="s">
        <v>410</v>
      </c>
      <c r="F11" s="214">
        <v>65.63</v>
      </c>
      <c r="G11" s="214">
        <v>0.0</v>
      </c>
      <c r="H11" s="223">
        <f t="shared" si="0" ref="H11:H13">+C11*(F11+G11)</f>
        <v>6.3758166769999996E7</v>
      </c>
      <c r="I11" s="220"/>
      <c r="J11" s="219"/>
      <c r="K11" s="214" t="s">
        <v>448</v>
      </c>
      <c r="L11" s="225" t="s">
        <v>439</v>
      </c>
    </row>
    <row r="12" spans="8:8" ht="15.0">
      <c r="A12" s="217" t="s">
        <v>1359</v>
      </c>
      <c r="B12" s="212">
        <v>44399.0</v>
      </c>
      <c r="C12" s="222">
        <v>649651.0</v>
      </c>
      <c r="D12" s="214" t="s">
        <v>407</v>
      </c>
      <c r="E12" s="214" t="s">
        <v>405</v>
      </c>
      <c r="F12" s="214">
        <v>75.03</v>
      </c>
      <c r="G12" s="214">
        <v>0.0</v>
      </c>
      <c r="H12" s="223">
        <f t="shared" si="0"/>
        <v>4.874331453E7</v>
      </c>
      <c r="I12" s="220"/>
      <c r="J12" s="219"/>
      <c r="K12" s="214" t="s">
        <v>448</v>
      </c>
      <c r="L12" s="225" t="s">
        <v>1360</v>
      </c>
    </row>
    <row r="13" spans="8:8" ht="15.0">
      <c r="A13" s="217" t="s">
        <v>1361</v>
      </c>
      <c r="B13" s="212">
        <v>44493.0</v>
      </c>
      <c r="C13" s="222">
        <v>918957.0</v>
      </c>
      <c r="D13" s="214" t="s">
        <v>407</v>
      </c>
      <c r="E13" s="214" t="s">
        <v>410</v>
      </c>
      <c r="F13" s="214">
        <v>82.73</v>
      </c>
      <c r="G13" s="214">
        <v>-1.78</v>
      </c>
      <c r="H13" s="223">
        <f t="shared" si="0"/>
        <v>7.438956915E7</v>
      </c>
      <c r="I13" s="220"/>
      <c r="J13" s="219"/>
      <c r="K13" s="214" t="s">
        <v>448</v>
      </c>
      <c r="L13" s="225" t="s">
        <v>439</v>
      </c>
    </row>
    <row r="14" spans="8:8" ht="15.0">
      <c r="A14" s="217"/>
      <c r="B14" s="212"/>
      <c r="C14" s="222"/>
      <c r="D14" s="214"/>
      <c r="E14" s="214"/>
      <c r="F14" s="214"/>
      <c r="G14" s="214"/>
      <c r="H14" s="223"/>
      <c r="I14" s="220"/>
      <c r="J14" s="219"/>
      <c r="K14" s="214"/>
      <c r="L14" s="221"/>
    </row>
    <row r="15" spans="8:8" ht="13.15" customHeight="1">
      <c r="A15" s="217"/>
      <c r="B15" s="226"/>
      <c r="C15" s="227"/>
      <c r="D15" s="214"/>
      <c r="E15" s="214"/>
      <c r="F15" s="214"/>
      <c r="G15" s="214"/>
      <c r="H15" s="223"/>
      <c r="I15" s="223"/>
      <c r="J15" s="213"/>
      <c r="K15" s="214"/>
      <c r="L15" s="225"/>
    </row>
    <row r="16" spans="8:8" ht="15.0">
      <c r="A16" s="217"/>
      <c r="B16" s="226"/>
      <c r="C16" s="227"/>
      <c r="D16" s="214"/>
      <c r="E16" s="214"/>
      <c r="F16" s="214"/>
      <c r="G16" s="214"/>
      <c r="H16" s="223"/>
      <c r="I16" s="223"/>
      <c r="J16" s="213"/>
      <c r="K16" s="214"/>
      <c r="L16" s="225"/>
    </row>
    <row r="17" spans="8:8" ht="15.0">
      <c r="A17" s="217"/>
      <c r="B17" s="226"/>
      <c r="C17" s="227"/>
      <c r="D17" s="214"/>
      <c r="E17" s="214"/>
      <c r="F17" s="214"/>
      <c r="G17" s="214"/>
      <c r="H17" s="223"/>
      <c r="I17" s="223"/>
      <c r="J17" s="213"/>
      <c r="K17" s="214"/>
      <c r="L17" s="225"/>
    </row>
    <row r="18" spans="8:8" ht="15.0">
      <c r="A18" s="217"/>
      <c r="B18" s="226"/>
      <c r="C18" s="227"/>
      <c r="D18" s="214"/>
      <c r="E18" s="214"/>
      <c r="F18" s="214"/>
      <c r="G18" s="214"/>
      <c r="H18" s="223"/>
      <c r="I18" s="223"/>
      <c r="J18" s="213"/>
      <c r="K18" s="214"/>
      <c r="L18" s="225"/>
    </row>
    <row r="19" spans="8:8" ht="15.0">
      <c r="A19" s="228"/>
      <c r="B19" s="229"/>
      <c r="C19" s="230"/>
      <c r="D19" s="231"/>
      <c r="E19" s="231"/>
      <c r="F19" s="231"/>
      <c r="G19" s="231"/>
      <c r="H19" s="232"/>
      <c r="I19" s="232"/>
      <c r="J19" s="233"/>
      <c r="K19" s="231"/>
      <c r="L19" s="234"/>
    </row>
    <row r="20" spans="8:8" ht="15.75">
      <c r="A20" s="235"/>
      <c r="B20" s="236"/>
      <c r="C20" s="237"/>
      <c r="D20" s="238"/>
      <c r="E20" s="238"/>
      <c r="F20" s="238"/>
      <c r="G20" s="238"/>
      <c r="H20" s="238"/>
      <c r="I20" s="238"/>
      <c r="J20" s="238"/>
      <c r="K20" s="238"/>
      <c r="L20" s="239"/>
      <c r="M20" s="119"/>
    </row>
    <row r="21" spans="8:8" ht="15.75">
      <c r="A21" s="12"/>
      <c r="B21" s="12"/>
      <c r="C21" s="240">
        <f>SUM(C6:C20)</f>
        <v>3240003.77</v>
      </c>
      <c r="D21" s="241"/>
      <c r="E21" s="241"/>
      <c r="F21" s="241"/>
      <c r="G21" s="241"/>
      <c r="H21" s="242">
        <f>SUM(H6:H20)</f>
        <v>2.2088072715722E8</v>
      </c>
      <c r="I21" s="242"/>
      <c r="J21" s="243">
        <f>SUM(J6:J20)</f>
        <v>0.0</v>
      </c>
      <c r="K21" s="12"/>
      <c r="L21" s="12"/>
    </row>
    <row r="22" spans="8:8" ht="15.0">
      <c r="A22" s="12"/>
      <c r="B22" s="12"/>
      <c r="C22" s="12"/>
      <c r="D22" s="12"/>
      <c r="E22" s="12"/>
      <c r="F22" s="12"/>
      <c r="G22" s="12"/>
      <c r="H22" s="12"/>
      <c r="I22" s="244"/>
      <c r="J22" s="12"/>
      <c r="K22" s="12"/>
      <c r="L22" s="12"/>
    </row>
    <row r="23" spans="8:8" s="164" ht="13.5" customFormat="1">
      <c r="A23" s="119" t="s">
        <v>522</v>
      </c>
      <c r="B23" s="189"/>
      <c r="C23" s="189"/>
      <c r="D23" s="189"/>
      <c r="E23" s="189"/>
      <c r="F23" s="189"/>
      <c r="G23" s="190"/>
      <c r="H23" s="245"/>
      <c r="I23" s="245"/>
      <c r="J23" s="190"/>
    </row>
    <row r="24" spans="8:8" s="164" ht="13.5" customFormat="1">
      <c r="A24" s="191" t="s">
        <v>523</v>
      </c>
      <c r="B24" s="191"/>
      <c r="C24" s="191"/>
      <c r="D24" s="191"/>
      <c r="E24" s="191"/>
      <c r="F24" s="191"/>
      <c r="G24" s="191"/>
      <c r="H24" s="246"/>
      <c r="I24" s="246"/>
      <c r="J24" s="190"/>
    </row>
    <row r="25" spans="8:8" s="164" ht="15.0" customFormat="1">
      <c r="A25" s="40" t="s">
        <v>504</v>
      </c>
      <c r="B25" s="200"/>
      <c r="C25" s="200"/>
      <c r="D25" s="200"/>
      <c r="E25" s="200"/>
      <c r="F25" s="200"/>
      <c r="G25" s="193"/>
      <c r="H25" s="190"/>
      <c r="I25" s="190"/>
      <c r="J25" s="190"/>
    </row>
    <row r="26" spans="8:8" s="164" ht="13.5" customFormat="1">
      <c r="A26" s="200"/>
      <c r="B26" s="200"/>
      <c r="C26" s="200"/>
      <c r="D26" s="200"/>
      <c r="E26" s="200"/>
      <c r="F26" s="200"/>
      <c r="G26" s="200"/>
      <c r="H26" s="190"/>
      <c r="I26" s="190"/>
      <c r="J26" s="190"/>
    </row>
    <row r="27" spans="8:8" s="164" ht="15.0" customFormat="1">
      <c r="A27" s="42" t="s">
        <v>505</v>
      </c>
      <c r="B27" s="42"/>
      <c r="C27" s="42"/>
      <c r="D27" s="42"/>
      <c r="E27" s="42"/>
      <c r="F27" s="42"/>
      <c r="G27" s="42"/>
      <c r="H27" s="190"/>
      <c r="I27" s="190"/>
      <c r="J27" s="190"/>
    </row>
    <row r="28" spans="8:8" s="164" ht="11.25" customFormat="1">
      <c r="A28" s="194"/>
      <c r="B28" s="194"/>
      <c r="C28" s="195"/>
      <c r="D28" s="195"/>
      <c r="E28" s="195"/>
      <c r="F28" s="195"/>
    </row>
    <row r="29" spans="8:8" s="164" ht="11.25" customFormat="1"/>
    <row r="30" spans="8:8" s="164" ht="12.0" customFormat="1"/>
    <row r="31" spans="8:8" s="164" ht="30.0" customFormat="1">
      <c r="A31" s="201" t="s">
        <v>506</v>
      </c>
      <c r="B31" s="202" t="s">
        <v>508</v>
      </c>
    </row>
    <row r="32" spans="8:8" s="164" ht="54.0" customFormat="1">
      <c r="A32" s="203" t="s">
        <v>5</v>
      </c>
      <c r="B32" s="204" t="s">
        <v>509</v>
      </c>
    </row>
    <row r="33" spans="8:8" s="164" ht="18.0" customFormat="1">
      <c r="A33" s="203" t="s">
        <v>12</v>
      </c>
      <c r="B33" s="205">
        <v>45093.0</v>
      </c>
    </row>
    <row r="34" spans="8:8" s="164" ht="21.0" customFormat="1">
      <c r="A34" s="206" t="s">
        <v>507</v>
      </c>
      <c r="B34" s="207"/>
    </row>
  </sheetData>
  <mergeCells count="3">
    <mergeCell ref="A24:G24"/>
    <mergeCell ref="A1:L1"/>
    <mergeCell ref="A2:L2"/>
  </mergeCells>
  <pageMargins left="0.35433070866141736" right="0.31496062992125984" top="0.4724409448818898" bottom="0.3937007874015748" header="0.31496062992125984" footer="0.1968503937007874"/>
  <pageSetup paperSize="9" scale="60" orientation="landscape"/>
</worksheet>
</file>

<file path=xl/worksheets/sheet9.xml><?xml version="1.0" encoding="utf-8"?>
<worksheet xmlns:r="http://schemas.openxmlformats.org/officeDocument/2006/relationships" xmlns="http://schemas.openxmlformats.org/spreadsheetml/2006/main">
  <sheetPr>
    <tabColor rgb="FFFFFF00"/>
    <pageSetUpPr fitToPage="1"/>
  </sheetPr>
  <dimension ref="A1:O26"/>
  <sheetViews>
    <sheetView workbookViewId="0" showGridLines="0" zoomScale="105">
      <selection activeCell="B25" sqref="B25"/>
    </sheetView>
  </sheetViews>
  <sheetFormatPr defaultRowHeight="13.5" defaultColWidth="10"/>
  <cols>
    <col min="1" max="1" customWidth="1" width="44.164062" style="190"/>
    <col min="2" max="2" customWidth="1" width="15.6640625" style="190"/>
    <col min="3" max="3" customWidth="1" width="12.1640625" style="190"/>
    <col min="4" max="4" customWidth="1" bestFit="1" width="16.832031" style="190"/>
    <col min="5" max="5" customWidth="1" bestFit="1" width="13.0" style="190"/>
    <col min="6" max="6" customWidth="1" width="16.164062" style="190"/>
    <col min="7" max="7" customWidth="1" bestFit="1" width="17.0" style="190"/>
    <col min="8" max="8" customWidth="1" width="16.664062" style="190"/>
    <col min="9" max="9" customWidth="1" width="16.0" style="190"/>
    <col min="10" max="10" customWidth="1" width="17.164062" style="190"/>
    <col min="11" max="16384" customWidth="0" width="10.6640625" style="190"/>
  </cols>
  <sheetData>
    <row r="1" spans="8:8" ht="27.75">
      <c r="A1" s="52" t="s">
        <v>554</v>
      </c>
      <c r="B1" s="52"/>
      <c r="C1" s="52"/>
      <c r="D1" s="52"/>
      <c r="E1" s="52"/>
      <c r="F1" s="52"/>
      <c r="G1" s="52"/>
      <c r="H1" s="52"/>
      <c r="I1" s="52"/>
      <c r="J1" s="52"/>
    </row>
    <row r="2" spans="8:8" ht="27.75">
      <c r="A2" s="15" t="s">
        <v>512</v>
      </c>
      <c r="B2" s="15"/>
      <c r="C2" s="15"/>
      <c r="D2" s="15"/>
      <c r="E2" s="15"/>
      <c r="F2" s="15"/>
      <c r="G2" s="15"/>
      <c r="H2" s="15"/>
      <c r="I2" s="15"/>
      <c r="J2" s="15"/>
    </row>
    <row r="3" spans="8:8">
      <c r="A3" s="247"/>
    </row>
    <row r="4" spans="8:8" ht="14.25">
      <c r="A4" s="247"/>
      <c r="N4" s="248"/>
    </row>
    <row r="5" spans="8:8" s="249" ht="40.9" customFormat="1" customHeight="1">
      <c r="A5" s="209" t="s">
        <v>513</v>
      </c>
      <c r="B5" s="168" t="s">
        <v>555</v>
      </c>
      <c r="C5" s="168" t="s">
        <v>556</v>
      </c>
      <c r="D5" s="168" t="s">
        <v>561</v>
      </c>
      <c r="E5" s="168" t="s">
        <v>143</v>
      </c>
      <c r="F5" s="168" t="s">
        <v>557</v>
      </c>
      <c r="G5" s="168" t="s">
        <v>558</v>
      </c>
      <c r="H5" s="168" t="s">
        <v>559</v>
      </c>
      <c r="I5" s="168" t="s">
        <v>560</v>
      </c>
      <c r="J5" s="210" t="s">
        <v>514</v>
      </c>
      <c r="N5" s="250"/>
    </row>
    <row r="6" spans="8:8" ht="15.0">
      <c r="A6" s="251" t="s">
        <v>411</v>
      </c>
      <c r="B6" s="252"/>
      <c r="C6" s="253"/>
      <c r="D6" s="253"/>
      <c r="E6" s="253"/>
      <c r="F6" s="254"/>
      <c r="G6" s="255"/>
      <c r="H6" s="255"/>
      <c r="I6" s="255"/>
      <c r="J6" s="256"/>
      <c r="N6" s="248"/>
    </row>
    <row r="7" spans="8:8" ht="15.0">
      <c r="A7" s="251">
        <v>2021.0</v>
      </c>
      <c r="B7" s="252"/>
      <c r="C7" s="253"/>
      <c r="D7" s="253"/>
      <c r="E7" s="253"/>
      <c r="F7" s="254"/>
      <c r="G7" s="255"/>
      <c r="H7" s="255"/>
      <c r="I7" s="255"/>
      <c r="J7" s="256"/>
      <c r="N7" s="248"/>
    </row>
    <row r="8" spans="8:8" ht="15.0">
      <c r="A8" s="257" t="s">
        <v>1362</v>
      </c>
      <c r="B8" s="252"/>
      <c r="C8" s="253"/>
      <c r="D8" s="258"/>
      <c r="E8" s="253"/>
      <c r="F8" s="254"/>
      <c r="G8" s="255"/>
      <c r="H8" s="255"/>
      <c r="I8" s="255"/>
      <c r="J8" s="256"/>
      <c r="N8" s="248"/>
    </row>
    <row r="9" spans="8:8" ht="15.0">
      <c r="A9" s="259"/>
      <c r="B9" s="252"/>
      <c r="C9" s="253"/>
      <c r="D9" s="253"/>
      <c r="E9" s="253"/>
      <c r="F9" s="254"/>
      <c r="G9" s="255"/>
      <c r="H9" s="255"/>
      <c r="I9" s="255"/>
      <c r="J9" s="256"/>
      <c r="N9" s="248"/>
    </row>
    <row r="10" spans="8:8" ht="15.0">
      <c r="A10" s="259"/>
      <c r="B10" s="252"/>
      <c r="C10" s="253"/>
      <c r="D10" s="253"/>
      <c r="E10" s="253"/>
      <c r="F10" s="254"/>
      <c r="G10" s="255"/>
      <c r="H10" s="255"/>
      <c r="I10" s="255"/>
      <c r="J10" s="256"/>
      <c r="N10" s="248"/>
    </row>
    <row r="11" spans="8:8" ht="14.25">
      <c r="A11" s="260"/>
      <c r="B11" s="261"/>
      <c r="C11" s="262"/>
      <c r="D11" s="262"/>
      <c r="E11" s="262"/>
      <c r="F11" s="263"/>
      <c r="G11" s="264"/>
      <c r="H11" s="264"/>
      <c r="I11" s="264"/>
      <c r="J11" s="265"/>
      <c r="K11" s="119"/>
      <c r="N11" s="248"/>
    </row>
    <row r="12" spans="8:8" ht="15.75">
      <c r="A12" s="266" t="s">
        <v>4</v>
      </c>
      <c r="B12" s="267"/>
      <c r="C12" s="268"/>
      <c r="D12" s="269">
        <f>SUM(D6:D11)</f>
        <v>0.0</v>
      </c>
      <c r="E12" s="270"/>
      <c r="N12" s="248"/>
    </row>
    <row r="14" spans="8:8" s="164" ht="13.5" customFormat="1">
      <c r="A14" s="119" t="s">
        <v>522</v>
      </c>
      <c r="B14" s="189"/>
      <c r="C14" s="189"/>
      <c r="D14" s="189"/>
      <c r="E14" s="189"/>
      <c r="F14" s="189"/>
      <c r="G14" s="190"/>
      <c r="H14" s="190"/>
      <c r="I14" s="190"/>
    </row>
    <row r="15" spans="8:8" s="164" ht="13.5" customFormat="1">
      <c r="A15" s="191" t="s">
        <v>523</v>
      </c>
      <c r="B15" s="191"/>
      <c r="C15" s="191"/>
      <c r="D15" s="191"/>
      <c r="E15" s="191"/>
      <c r="F15" s="191"/>
      <c r="G15" s="191"/>
      <c r="H15" s="190"/>
      <c r="I15" s="190"/>
    </row>
    <row r="16" spans="8:8" s="164" ht="15.0" customFormat="1">
      <c r="A16" s="40" t="s">
        <v>504</v>
      </c>
      <c r="B16" s="200"/>
      <c r="C16" s="200"/>
      <c r="D16" s="200"/>
      <c r="E16" s="200"/>
      <c r="F16" s="200"/>
      <c r="G16" s="193"/>
      <c r="H16" s="190"/>
      <c r="I16" s="190"/>
    </row>
    <row r="17" spans="8:8" s="164" ht="13.5" customFormat="1">
      <c r="A17" s="200"/>
      <c r="B17" s="200"/>
      <c r="C17" s="200"/>
      <c r="D17" s="200"/>
      <c r="E17" s="200"/>
      <c r="F17" s="200"/>
      <c r="G17" s="200"/>
      <c r="H17" s="190"/>
      <c r="I17" s="190"/>
    </row>
    <row r="18" spans="8:8" s="164" ht="15.0" customFormat="1">
      <c r="A18" s="42" t="s">
        <v>505</v>
      </c>
      <c r="B18" s="42"/>
      <c r="C18" s="42"/>
      <c r="D18" s="42"/>
      <c r="E18" s="42"/>
      <c r="F18" s="42"/>
      <c r="G18" s="42"/>
      <c r="H18" s="190"/>
      <c r="I18" s="190"/>
    </row>
    <row r="19" spans="8:8" s="164" ht="11.25" customFormat="1">
      <c r="A19" s="194"/>
      <c r="B19" s="194"/>
      <c r="C19" s="195"/>
      <c r="D19" s="195"/>
      <c r="E19" s="195"/>
      <c r="F19" s="195"/>
    </row>
    <row r="20" spans="8:8" s="164" ht="11.25" customFormat="1"/>
    <row r="21" spans="8:8" s="164" ht="12.0" customFormat="1"/>
    <row r="22" spans="8:8" s="164" ht="18.0" customFormat="1">
      <c r="A22" s="271" t="s">
        <v>506</v>
      </c>
      <c r="B22" s="272" t="s">
        <v>508</v>
      </c>
    </row>
    <row r="23" spans="8:8" s="164" ht="54.0" customFormat="1">
      <c r="A23" s="273" t="s">
        <v>5</v>
      </c>
      <c r="B23" s="274" t="s">
        <v>509</v>
      </c>
    </row>
    <row r="24" spans="8:8" s="164" ht="18.0" customFormat="1">
      <c r="A24" s="273" t="s">
        <v>12</v>
      </c>
      <c r="B24" s="275">
        <v>45093.0</v>
      </c>
    </row>
    <row r="25" spans="8:8" s="164" ht="21.0" customFormat="1">
      <c r="A25" s="276" t="s">
        <v>507</v>
      </c>
      <c r="B25" s="277"/>
    </row>
    <row r="26" spans="8:8" s="208" ht="13.5" customFormat="1"/>
  </sheetData>
  <mergeCells count="3">
    <mergeCell ref="A1:J1"/>
    <mergeCell ref="A2:J2"/>
    <mergeCell ref="A15:G15"/>
  </mergeCells>
  <pageMargins left="0.7874015748031497" right="0.7874015748031497" top="0.5905511811023623" bottom="0.5905511811023623" header="0.3937007874015748" footer="0.3937007874015748"/>
  <pageSetup paperSize="9" scale="83" orientation="landscape"/>
</worksheet>
</file>

<file path=docProps/app.xml><?xml version="1.0" encoding="utf-8"?>
<Properties xmlns="http://schemas.openxmlformats.org/officeDocument/2006/extended-properties">
  <Application>Kingsoft Office</Application>
  <DocSecurity>0</DocSecurity>
  <ScaleCrop>0</ScaleCrop>
  <LinksUpToDate>0</LinksUpToDate>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creator>Radhouane</dc:creator>
  <cp:lastModifiedBy>Line Tchankoue</cp:lastModifiedBy>
  <dcterms:created xsi:type="dcterms:W3CDTF">2011-10-31T09:25:59Z</dcterms:created>
  <dcterms:modified xsi:type="dcterms:W3CDTF">2023-07-06T17:50:29Z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0148606b099d4b41b23b62b451454477</vt:lpwstr>
  </property>
</Properties>
</file>