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enerteamtn.sharepoint.com/sites/Cameroun-EITIReport/Documents partages/2020/04_Reports/02_Rapport ITIE 2020/3_Final/"/>
    </mc:Choice>
  </mc:AlternateContent>
  <xr:revisionPtr revIDLastSave="2659" documentId="8_{D0E92D08-1E44-43D2-9E73-CB12975AE15C}" xr6:coauthVersionLast="47" xr6:coauthVersionMax="47" xr10:uidLastSave="{B073ABE2-EBBF-4495-B05F-76AAE2B63437}"/>
  <bookViews>
    <workbookView minimized="1" xWindow="1176" yWindow="696" windowWidth="22560" windowHeight="12360" tabRatio="577" firstSheet="10" activeTab="17" xr2:uid="{FC99C15F-185F-4CB2-A22D-3497F9DEDD10}"/>
  </bookViews>
  <sheets>
    <sheet name="Liste des annexes" sheetId="24" r:id="rId1"/>
    <sheet name="Annexe 1" sheetId="10" r:id="rId2"/>
    <sheet name="Annexe 2 " sheetId="21" r:id="rId3"/>
    <sheet name="Annexe 3" sheetId="23" r:id="rId4"/>
    <sheet name="Annexe 4" sheetId="3" r:id="rId5"/>
    <sheet name="Annexe 5" sheetId="4" r:id="rId6"/>
    <sheet name="Annexe 6" sheetId="5" r:id="rId7"/>
    <sheet name="Annexe 7" sheetId="31" r:id="rId8"/>
    <sheet name="Annexe 8" sheetId="7" r:id="rId9"/>
    <sheet name="Annexe 9" sheetId="8" r:id="rId10"/>
    <sheet name="Annexe 10" sheetId="29" r:id="rId11"/>
    <sheet name="Annexe 11" sheetId="11" r:id="rId12"/>
    <sheet name="Annexe 12" sheetId="12" r:id="rId13"/>
    <sheet name="Annexe 13" sheetId="13" r:id="rId14"/>
    <sheet name="Annexe 14" sheetId="14" r:id="rId15"/>
    <sheet name="Annexe 15" sheetId="15" r:id="rId16"/>
    <sheet name="Annexe 16" sheetId="34" r:id="rId17"/>
    <sheet name="Annexe 17" sheetId="36" r:id="rId18"/>
    <sheet name="Annexe 18" sheetId="39" r:id="rId19"/>
    <sheet name="Annexe 19" sheetId="35" r:id="rId20"/>
    <sheet name="Annexe 20" sheetId="41" r:id="rId21"/>
  </sheets>
  <externalReferences>
    <externalReference r:id="rId22"/>
  </externalReferences>
  <definedNames>
    <definedName name="_xlnm._FilterDatabase" localSheetId="11" hidden="1">'Annexe 11'!$B$36:$E$104</definedName>
    <definedName name="_xlnm._FilterDatabase" localSheetId="17" hidden="1">'Annexe 17'!$A$1:$L$798</definedName>
    <definedName name="_xlnm._FilterDatabase" localSheetId="9" hidden="1">'Annexe 9'!$A$2:$H$191</definedName>
    <definedName name="_Hlk87360566" localSheetId="10">'Annexe 10'!$C$38</definedName>
    <definedName name="_Hlk87360571" localSheetId="10">'Annexe 10'!$D$38</definedName>
    <definedName name="_Hlk87360577" localSheetId="10">'Annexe 10'!$I$38</definedName>
    <definedName name="_Toc1371754" localSheetId="11">'Annexe 11'!$B$1</definedName>
    <definedName name="_Toc88231522" localSheetId="0">'Liste des annexes'!$A$20</definedName>
    <definedName name="FinalDiff">[1]Lists!$A$97:$A$112</definedName>
    <definedName name="_xlnm.Print_Titles" localSheetId="10">'Annexe 10'!$2:$4</definedName>
    <definedName name="_xlnm.Print_Titles" localSheetId="15">'Annexe 15'!$4:$5</definedName>
    <definedName name="_xlnm.Print_Titles" localSheetId="16">'Annexe 16'!$1:$2</definedName>
    <definedName name="_xlnm.Print_Titles" localSheetId="17">'Annexe 17'!$1:$2</definedName>
    <definedName name="_xlnm.Print_Titles" localSheetId="3">'Annexe 3'!$1:$3</definedName>
    <definedName name="_xlnm.Print_Titles" localSheetId="9">'Annexe 9'!$2:$3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2" i="41" l="1"/>
  <c r="H32" i="41"/>
  <c r="G32" i="41"/>
  <c r="E32" i="41"/>
  <c r="D32" i="41"/>
  <c r="C31" i="41"/>
  <c r="C32" i="41" s="1"/>
  <c r="I26" i="41"/>
  <c r="H26" i="41"/>
  <c r="G26" i="41"/>
  <c r="E26" i="41"/>
  <c r="D26" i="41"/>
  <c r="C25" i="41"/>
  <c r="C24" i="41"/>
  <c r="C23" i="41"/>
  <c r="D18" i="41"/>
  <c r="C17" i="41"/>
  <c r="C16" i="41"/>
  <c r="C15" i="41"/>
  <c r="C14" i="41"/>
  <c r="C13" i="41"/>
  <c r="H18" i="41"/>
  <c r="C12" i="41"/>
  <c r="C11" i="41"/>
  <c r="C10" i="41"/>
  <c r="C9" i="41"/>
  <c r="C8" i="41"/>
  <c r="C7" i="41"/>
  <c r="I18" i="41"/>
  <c r="G18" i="41"/>
  <c r="C26" i="41" l="1"/>
  <c r="C6" i="41"/>
  <c r="C18" i="41" s="1"/>
  <c r="E18" i="41"/>
  <c r="F36" i="39" l="1"/>
  <c r="E37" i="39"/>
  <c r="E36" i="39" s="1"/>
  <c r="G34" i="39"/>
  <c r="G33" i="39"/>
  <c r="E33" i="39"/>
  <c r="G32" i="39"/>
  <c r="E32" i="39"/>
  <c r="G31" i="39"/>
  <c r="E31" i="39"/>
  <c r="G30" i="39"/>
  <c r="E30" i="39"/>
  <c r="E29" i="39"/>
  <c r="C36" i="39"/>
  <c r="C28" i="39"/>
  <c r="G35" i="39"/>
  <c r="E35" i="39"/>
  <c r="E34" i="39"/>
  <c r="D22" i="39"/>
  <c r="C22" i="39"/>
  <c r="E21" i="39"/>
  <c r="E20" i="39"/>
  <c r="E19" i="39"/>
  <c r="G37" i="39" l="1"/>
  <c r="G36" i="39" s="1"/>
  <c r="D36" i="39"/>
  <c r="F28" i="39"/>
  <c r="F38" i="39" s="1"/>
  <c r="G29" i="39"/>
  <c r="D28" i="39"/>
  <c r="D38" i="39" s="1"/>
  <c r="E28" i="39"/>
  <c r="E38" i="39" s="1"/>
  <c r="G28" i="39"/>
  <c r="C38" i="39"/>
  <c r="E22" i="39"/>
  <c r="D12" i="39"/>
  <c r="F12" i="39"/>
  <c r="C12" i="39"/>
  <c r="D4" i="39"/>
  <c r="F4" i="39"/>
  <c r="C4" i="39"/>
  <c r="G13" i="39"/>
  <c r="G12" i="39" s="1"/>
  <c r="G11" i="39"/>
  <c r="G10" i="39"/>
  <c r="G9" i="39"/>
  <c r="G7" i="39"/>
  <c r="G6" i="39"/>
  <c r="G5" i="39"/>
  <c r="E13" i="39"/>
  <c r="E12" i="39" s="1"/>
  <c r="E11" i="39"/>
  <c r="E10" i="39"/>
  <c r="E9" i="39"/>
  <c r="E8" i="39"/>
  <c r="E7" i="39"/>
  <c r="E6" i="39"/>
  <c r="E5" i="39"/>
  <c r="H84" i="8"/>
  <c r="H76" i="8"/>
  <c r="G38" i="39" l="1"/>
  <c r="F14" i="39"/>
  <c r="D14" i="39"/>
  <c r="C14" i="39"/>
  <c r="E4" i="39"/>
  <c r="E14" i="39" s="1"/>
  <c r="G4" i="39"/>
  <c r="G14" i="39" s="1"/>
  <c r="L798" i="36"/>
  <c r="H798" i="36"/>
  <c r="D121" i="35" l="1"/>
  <c r="J151" i="35"/>
  <c r="D151" i="35"/>
  <c r="I150" i="35"/>
  <c r="I149" i="35"/>
  <c r="I148" i="35"/>
  <c r="I147" i="35"/>
  <c r="I146" i="35"/>
  <c r="I145" i="35"/>
  <c r="I144" i="35"/>
  <c r="I143" i="35"/>
  <c r="I142" i="35"/>
  <c r="I141" i="35"/>
  <c r="I140" i="35"/>
  <c r="I139" i="35"/>
  <c r="I138" i="35"/>
  <c r="I137" i="35"/>
  <c r="I136" i="35"/>
  <c r="I135" i="35"/>
  <c r="I134" i="35"/>
  <c r="I133" i="35"/>
  <c r="I132" i="35"/>
  <c r="I131" i="35"/>
  <c r="I130" i="35"/>
  <c r="I129" i="35"/>
  <c r="I128" i="35"/>
  <c r="I127" i="35"/>
  <c r="I151" i="35" l="1"/>
  <c r="J121" i="35" l="1"/>
  <c r="I119" i="35"/>
  <c r="I118" i="35"/>
  <c r="I117" i="35"/>
  <c r="I116" i="35"/>
  <c r="I115" i="35"/>
  <c r="I114" i="35"/>
  <c r="I113" i="35"/>
  <c r="I112" i="35"/>
  <c r="I111" i="35"/>
  <c r="I110" i="35"/>
  <c r="I109" i="35"/>
  <c r="I108" i="35"/>
  <c r="I107" i="35"/>
  <c r="I106" i="35"/>
  <c r="I105" i="35"/>
  <c r="I104" i="35"/>
  <c r="I103" i="35"/>
  <c r="I102" i="35"/>
  <c r="I101" i="35"/>
  <c r="I100" i="35"/>
  <c r="I99" i="35"/>
  <c r="I98" i="35"/>
  <c r="I97" i="35"/>
  <c r="I96" i="35"/>
  <c r="I95" i="35"/>
  <c r="I94" i="35"/>
  <c r="I93" i="35"/>
  <c r="I92" i="35"/>
  <c r="I91" i="35"/>
  <c r="I90" i="35"/>
  <c r="I89" i="35"/>
  <c r="I88" i="35"/>
  <c r="I87" i="35"/>
  <c r="I86" i="35"/>
  <c r="I85" i="35"/>
  <c r="I84" i="35"/>
  <c r="I83" i="35"/>
  <c r="I82" i="35"/>
  <c r="I81" i="35"/>
  <c r="I80" i="35"/>
  <c r="I79" i="35"/>
  <c r="I78" i="35"/>
  <c r="I77" i="35"/>
  <c r="I76" i="35"/>
  <c r="I75" i="35"/>
  <c r="I74" i="35"/>
  <c r="I73" i="35"/>
  <c r="I72" i="35"/>
  <c r="I71" i="35"/>
  <c r="I70" i="35"/>
  <c r="I69" i="35"/>
  <c r="I68" i="35"/>
  <c r="I67" i="35"/>
  <c r="I66" i="35"/>
  <c r="I65" i="35"/>
  <c r="I64" i="35"/>
  <c r="I63" i="35"/>
  <c r="I62" i="35"/>
  <c r="I61" i="35"/>
  <c r="I60" i="35"/>
  <c r="I59" i="35"/>
  <c r="I58" i="35"/>
  <c r="I57" i="35"/>
  <c r="I56" i="35"/>
  <c r="I55" i="35"/>
  <c r="I54" i="35"/>
  <c r="I53" i="35"/>
  <c r="I52" i="35"/>
  <c r="I51" i="35"/>
  <c r="I50" i="35"/>
  <c r="I49" i="35"/>
  <c r="I48" i="35"/>
  <c r="I47" i="35"/>
  <c r="I46" i="35"/>
  <c r="I45" i="35"/>
  <c r="I44" i="35"/>
  <c r="I43" i="35"/>
  <c r="I42" i="35"/>
  <c r="I41" i="35"/>
  <c r="I40" i="35"/>
  <c r="I39" i="35"/>
  <c r="I38" i="35"/>
  <c r="I37" i="35"/>
  <c r="I36" i="35"/>
  <c r="I35" i="35"/>
  <c r="I34" i="35"/>
  <c r="I33" i="35"/>
  <c r="I32" i="35"/>
  <c r="I31" i="35"/>
  <c r="I30" i="35"/>
  <c r="I29" i="35"/>
  <c r="I28" i="35"/>
  <c r="I27" i="35"/>
  <c r="I26" i="35"/>
  <c r="I25" i="35"/>
  <c r="I24" i="35"/>
  <c r="I23" i="35"/>
  <c r="I22" i="35"/>
  <c r="I21" i="35"/>
  <c r="I20" i="35"/>
  <c r="I19" i="35"/>
  <c r="I18" i="35"/>
  <c r="I17" i="35"/>
  <c r="I16" i="35"/>
  <c r="I15" i="35"/>
  <c r="I14" i="35"/>
  <c r="I13" i="35"/>
  <c r="I12" i="35"/>
  <c r="I11" i="35"/>
  <c r="I10" i="35"/>
  <c r="I9" i="35"/>
  <c r="I8" i="35"/>
  <c r="I7" i="35"/>
  <c r="I6" i="35"/>
  <c r="I5" i="35"/>
  <c r="I121" i="35" l="1"/>
  <c r="E883" i="13" l="1"/>
  <c r="D883" i="13"/>
  <c r="E878" i="13"/>
  <c r="D878" i="13"/>
  <c r="E873" i="13"/>
  <c r="D873" i="13"/>
  <c r="E868" i="13"/>
  <c r="D868" i="13"/>
  <c r="E858" i="13"/>
  <c r="E863" i="13" s="1"/>
  <c r="D858" i="13"/>
  <c r="D863" i="13" s="1"/>
  <c r="H835" i="13"/>
  <c r="F834" i="13"/>
  <c r="F835" i="13" s="1"/>
  <c r="H828" i="13"/>
  <c r="F827" i="13"/>
  <c r="F826" i="13"/>
  <c r="F828" i="13" s="1"/>
  <c r="H820" i="13"/>
  <c r="F819" i="13"/>
  <c r="F818" i="13"/>
  <c r="F817" i="13"/>
  <c r="F816" i="13"/>
  <c r="F815" i="13"/>
  <c r="F814" i="13"/>
  <c r="F813" i="13"/>
  <c r="F812" i="13"/>
  <c r="F811" i="13"/>
  <c r="F810" i="13"/>
  <c r="F809" i="13"/>
  <c r="L789" i="13"/>
  <c r="K789" i="13"/>
  <c r="J789" i="13"/>
  <c r="H789" i="13"/>
  <c r="G789" i="13"/>
  <c r="F787" i="13"/>
  <c r="F789" i="13" s="1"/>
  <c r="L782" i="13"/>
  <c r="K782" i="13"/>
  <c r="J782" i="13"/>
  <c r="H782" i="13"/>
  <c r="G782" i="13"/>
  <c r="F780" i="13"/>
  <c r="F782" i="13" s="1"/>
  <c r="F779" i="13"/>
  <c r="L774" i="13"/>
  <c r="K774" i="13"/>
  <c r="J774" i="13"/>
  <c r="H774" i="13"/>
  <c r="G774" i="13"/>
  <c r="F772" i="13"/>
  <c r="F771" i="13"/>
  <c r="F770" i="13"/>
  <c r="F769" i="13"/>
  <c r="F768" i="13"/>
  <c r="F767" i="13"/>
  <c r="F766" i="13"/>
  <c r="F765" i="13"/>
  <c r="F764" i="13"/>
  <c r="F763" i="13"/>
  <c r="F762" i="13"/>
  <c r="F702" i="13"/>
  <c r="E702" i="13"/>
  <c r="D702" i="13"/>
  <c r="I671" i="13"/>
  <c r="H671" i="13"/>
  <c r="D671" i="13"/>
  <c r="C671" i="13"/>
  <c r="F647" i="13"/>
  <c r="E647" i="13"/>
  <c r="D647" i="13"/>
  <c r="H594" i="13"/>
  <c r="D594" i="13"/>
  <c r="H570" i="13"/>
  <c r="E570" i="13"/>
  <c r="I545" i="13"/>
  <c r="E545" i="13"/>
  <c r="H301" i="13"/>
  <c r="G301" i="13"/>
  <c r="L278" i="13"/>
  <c r="K278" i="13"/>
  <c r="F278" i="13"/>
  <c r="I252" i="13"/>
  <c r="H252" i="13"/>
  <c r="G252" i="13"/>
  <c r="G227" i="13"/>
  <c r="F227" i="13"/>
  <c r="E227" i="13"/>
  <c r="H171" i="13"/>
  <c r="G171" i="13"/>
  <c r="H165" i="13"/>
  <c r="G165" i="13"/>
  <c r="H158" i="13"/>
  <c r="G158" i="13"/>
  <c r="C155" i="13"/>
  <c r="C156" i="13" s="1"/>
  <c r="H151" i="13"/>
  <c r="G151" i="13"/>
  <c r="C130" i="13"/>
  <c r="C131" i="13" s="1"/>
  <c r="C132" i="13" s="1"/>
  <c r="C133" i="13" s="1"/>
  <c r="C134" i="13" s="1"/>
  <c r="C135" i="13" s="1"/>
  <c r="C136" i="13" s="1"/>
  <c r="C137" i="13" s="1"/>
  <c r="C138" i="13" s="1"/>
  <c r="C139" i="13" s="1"/>
  <c r="C140" i="13" s="1"/>
  <c r="C141" i="13" s="1"/>
  <c r="C142" i="13" s="1"/>
  <c r="C143" i="13" s="1"/>
  <c r="C144" i="13" s="1"/>
  <c r="C145" i="13" s="1"/>
  <c r="C146" i="13" s="1"/>
  <c r="C147" i="13" s="1"/>
  <c r="C148" i="13" s="1"/>
  <c r="C149" i="13" s="1"/>
  <c r="C150" i="13" s="1"/>
  <c r="H127" i="13"/>
  <c r="G127" i="13"/>
  <c r="C116" i="13"/>
  <c r="C117" i="13" s="1"/>
  <c r="C118" i="13" s="1"/>
  <c r="C119" i="13" s="1"/>
  <c r="C120" i="13" s="1"/>
  <c r="C121" i="13" s="1"/>
  <c r="C122" i="13" s="1"/>
  <c r="C123" i="13" s="1"/>
  <c r="C124" i="13" s="1"/>
  <c r="C125" i="13" s="1"/>
  <c r="C126" i="13" s="1"/>
  <c r="H114" i="13"/>
  <c r="G114" i="13"/>
  <c r="H109" i="13"/>
  <c r="G109" i="13"/>
  <c r="H104" i="13"/>
  <c r="G104" i="13"/>
  <c r="C99" i="13"/>
  <c r="C100" i="13" s="1"/>
  <c r="C101" i="13" s="1"/>
  <c r="C102" i="13" s="1"/>
  <c r="C103" i="13" s="1"/>
  <c r="F96" i="13"/>
  <c r="F820" i="13" l="1"/>
  <c r="F774" i="13"/>
  <c r="E105" i="11"/>
  <c r="D33" i="11"/>
  <c r="E190" i="8" l="1"/>
  <c r="H190" i="8"/>
  <c r="G190" i="8"/>
  <c r="F190" i="8"/>
  <c r="H173" i="8"/>
  <c r="G173" i="8"/>
  <c r="F173" i="8"/>
  <c r="E173" i="8"/>
  <c r="H156" i="8"/>
  <c r="G156" i="8"/>
  <c r="F156" i="8"/>
  <c r="E156" i="8"/>
  <c r="H139" i="8"/>
  <c r="G139" i="8"/>
  <c r="F139" i="8"/>
  <c r="E139" i="8"/>
  <c r="H122" i="8"/>
  <c r="G122" i="8"/>
  <c r="F122" i="8"/>
  <c r="E122" i="8"/>
  <c r="H105" i="8"/>
  <c r="G105" i="8"/>
  <c r="F105" i="8"/>
  <c r="E105" i="8"/>
  <c r="H88" i="8"/>
  <c r="G88" i="8"/>
  <c r="F88" i="8"/>
  <c r="E88" i="8"/>
  <c r="H71" i="8"/>
  <c r="G71" i="8"/>
  <c r="F71" i="8"/>
  <c r="E71" i="8"/>
  <c r="H54" i="8"/>
  <c r="G54" i="8"/>
  <c r="F54" i="8"/>
  <c r="E54" i="8"/>
  <c r="H37" i="8"/>
  <c r="G37" i="8"/>
  <c r="F37" i="8"/>
  <c r="E37" i="8"/>
  <c r="F20" i="8" l="1"/>
  <c r="F191" i="8" s="1"/>
  <c r="G20" i="8"/>
  <c r="G191" i="8" s="1"/>
  <c r="H20" i="8"/>
  <c r="H191" i="8" s="1"/>
  <c r="E20" i="8"/>
  <c r="E191" i="8" s="1"/>
  <c r="C15" i="7" l="1"/>
  <c r="E15" i="7" s="1"/>
  <c r="C14" i="7"/>
  <c r="E14" i="7" s="1"/>
  <c r="C13" i="7"/>
  <c r="E13" i="7" s="1"/>
  <c r="C12" i="7"/>
  <c r="E12" i="7" s="1"/>
  <c r="C11" i="7"/>
  <c r="E11" i="7" s="1"/>
  <c r="C10" i="7"/>
  <c r="E10" i="7" s="1"/>
  <c r="C9" i="7"/>
  <c r="E9" i="7" s="1"/>
  <c r="C8" i="7"/>
  <c r="E8" i="7" s="1"/>
  <c r="C7" i="7"/>
  <c r="E7" i="7" s="1"/>
  <c r="C6" i="7"/>
  <c r="E6" i="7" s="1"/>
  <c r="C5" i="7"/>
  <c r="E5" i="7" s="1"/>
  <c r="C4" i="7"/>
  <c r="E4" i="7" s="1"/>
  <c r="C3" i="7"/>
  <c r="E3" i="7" s="1"/>
  <c r="D16" i="7"/>
  <c r="B16" i="7"/>
  <c r="C16" i="7" l="1"/>
  <c r="E16" i="7"/>
  <c r="I41" i="31" l="1"/>
  <c r="I5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Anna Herbert de la Portbarré</author>
    <author>EITI IS</author>
  </authors>
  <commentList>
    <comment ref="D342" authorId="0" shapeId="0" xr:uid="{97E45A98-28D4-447B-8440-0F1D5A5B2F76}">
      <text>
        <r>
          <rPr>
            <b/>
            <sz val="9"/>
            <color rgb="FF000000"/>
            <rFont val="Tahoma"/>
            <family val="2"/>
          </rPr>
          <t>Instructions:</t>
        </r>
        <r>
          <rPr>
            <sz val="9"/>
            <color rgb="FF000000"/>
            <rFont val="Tahoma"/>
            <family val="2"/>
          </rPr>
          <t xml:space="preserve"> 
</t>
        </r>
        <r>
          <rPr>
            <sz val="9"/>
            <color rgb="FF000000"/>
            <rFont val="Tahoma"/>
            <family val="2"/>
          </rPr>
          <t>Doit inclure les chiffres entre [0;1] avec le pourcentage exprimé en décimales. 1.00 indiquant 100% et 0.15 15%.</t>
        </r>
      </text>
    </comment>
    <comment ref="D346" authorId="1" shapeId="0" xr:uid="{9AF1164A-AD4F-4BD9-A5C7-3D71BF247C0C}">
      <text>
        <r>
          <rPr>
            <b/>
            <sz val="9"/>
            <color rgb="FF000000"/>
            <rFont val="Tahoma"/>
            <family val="2"/>
          </rPr>
          <t>Instructions:</t>
        </r>
        <r>
          <rPr>
            <sz val="9"/>
            <color rgb="FF000000"/>
            <rFont val="Tahoma"/>
            <family val="2"/>
          </rPr>
          <t xml:space="preserve">
</t>
        </r>
        <r>
          <rPr>
            <sz val="9"/>
            <color rgb="FF000000"/>
            <rFont val="Tahoma"/>
            <family val="2"/>
          </rPr>
          <t>Merci d'ajouter des lignes ci-dessous s'il y a plus d'un actionnaire direct et répéter les étapes 1 à 5.</t>
        </r>
      </text>
    </comment>
    <comment ref="A364" authorId="1" shapeId="0" xr:uid="{DDF22A87-B32C-417E-AF10-258BBA30F09F}">
      <text>
        <r>
          <rPr>
            <b/>
            <sz val="9"/>
            <color rgb="FF000000"/>
            <rFont val="Tahoma"/>
            <family val="2"/>
          </rPr>
          <t>EITI IS:</t>
        </r>
        <r>
          <rPr>
            <sz val="9"/>
            <color rgb="FF000000"/>
            <rFont val="Tahoma"/>
            <family val="2"/>
          </rPr>
          <t xml:space="preserve">
</t>
        </r>
        <r>
          <rPr>
            <sz val="9"/>
            <color rgb="FF000000"/>
            <rFont val="Tahoma"/>
            <family val="2"/>
          </rPr>
          <t>Les entreprises devraient fournir des détails à propos de leur(s) propriétaire(s) effectif(s) ci-dessous. S’il y a, conformément à la définition de la propriété effective, plus d’un propriétaire, merci de compléter une feuille par propriétaire.</t>
        </r>
      </text>
    </comment>
    <comment ref="B368" authorId="1" shapeId="0" xr:uid="{6EAD54BC-3672-448F-AEF2-581B4E55A5E9}">
      <text>
        <r>
          <rPr>
            <b/>
            <sz val="9"/>
            <color rgb="FF000000"/>
            <rFont val="Tahoma"/>
            <family val="2"/>
          </rPr>
          <t>EITI IS:</t>
        </r>
        <r>
          <rPr>
            <sz val="9"/>
            <color rgb="FF000000"/>
            <rFont val="Tahoma"/>
            <family val="2"/>
          </rPr>
          <t xml:space="preserve">
</t>
        </r>
        <r>
          <rPr>
            <sz val="9"/>
            <color rgb="FF000000"/>
            <rFont val="Tahoma"/>
            <family val="2"/>
          </rPr>
          <t>Conformément à l’Exigence 2.5.2, toute personne politiquement exposée (PPE) doit être identifiée. Le Groupe multipartite doit préciser les obligations en termes de rapportage pour les PPE dans la définition de la propriété réelle ci-dessus.</t>
        </r>
      </text>
    </comment>
    <comment ref="B369" authorId="1" shapeId="0" xr:uid="{919C0784-8661-4F5C-83C3-5B80B6B8A07C}">
      <text>
        <r>
          <rPr>
            <b/>
            <sz val="9"/>
            <color rgb="FF000000"/>
            <rFont val="Tahoma"/>
            <family val="2"/>
          </rPr>
          <t>EITI IS:</t>
        </r>
        <r>
          <rPr>
            <sz val="9"/>
            <color rgb="FF000000"/>
            <rFont val="Tahoma"/>
            <family val="2"/>
          </rPr>
          <t xml:space="preserve">
</t>
        </r>
        <r>
          <rPr>
            <sz val="9"/>
            <color rgb="FF000000"/>
            <rFont val="Tahoma"/>
            <family val="2"/>
          </rPr>
          <t>Ceci pourrait inclure des détails sur le poste public occupé et le rôle, ou toute autre raison pour la désignation PPE</t>
        </r>
      </text>
    </comment>
    <comment ref="G380" authorId="0" shapeId="0" xr:uid="{1B1775D4-8019-46E1-8F6B-9F659281655A}">
      <text>
        <r>
          <rPr>
            <b/>
            <sz val="9"/>
            <color rgb="FF000000"/>
            <rFont val="Tahoma"/>
            <family val="2"/>
          </rPr>
          <t>EITI IS:</t>
        </r>
        <r>
          <rPr>
            <sz val="9"/>
            <color rgb="FF000000"/>
            <rFont val="Tahoma"/>
            <family val="2"/>
          </rPr>
          <t xml:space="preserve">
</t>
        </r>
        <r>
          <rPr>
            <sz val="9"/>
            <color rgb="FF000000"/>
            <rFont val="Tahoma"/>
            <family val="2"/>
          </rPr>
          <t>Doit inclure les chiffres entre [0;1] avec le pourcentage exprimé en décimales. 1.00 indiquant 100% et 0.15 15%.</t>
        </r>
      </text>
    </comment>
    <comment ref="G381" authorId="0" shapeId="0" xr:uid="{869E7EC4-7B07-4EE6-8AB4-3EEAB014BAF6}">
      <text>
        <r>
          <rPr>
            <b/>
            <sz val="9"/>
            <color rgb="FF000000"/>
            <rFont val="Tahoma"/>
            <family val="2"/>
          </rPr>
          <t>EITI IS:</t>
        </r>
        <r>
          <rPr>
            <sz val="9"/>
            <color rgb="FF000000"/>
            <rFont val="Tahoma"/>
            <family val="2"/>
          </rPr>
          <t xml:space="preserve">
</t>
        </r>
        <r>
          <rPr>
            <sz val="9"/>
            <color rgb="FF000000"/>
            <rFont val="Tahoma"/>
            <family val="2"/>
          </rPr>
          <t>Doit inclure les chiffres entre [0;1] avec le pourcentage exprimé en décimales. 1.00 indiquant 100% et 0.15 15%.</t>
        </r>
      </text>
    </comment>
    <comment ref="G383" authorId="0" shapeId="0" xr:uid="{9CCE1409-95C7-48A0-A4F4-FFF1BCDF3410}">
      <text>
        <r>
          <rPr>
            <b/>
            <sz val="9"/>
            <color rgb="FF000000"/>
            <rFont val="Tahoma"/>
            <family val="2"/>
          </rPr>
          <t>EITI IS:</t>
        </r>
        <r>
          <rPr>
            <sz val="9"/>
            <color rgb="FF000000"/>
            <rFont val="Tahoma"/>
            <family val="2"/>
          </rPr>
          <t xml:space="preserve">
</t>
        </r>
        <r>
          <rPr>
            <sz val="9"/>
            <color rgb="FF000000"/>
            <rFont val="Tahoma"/>
            <family val="2"/>
          </rPr>
          <t>Doit inclure les chiffres entre [0;1] avec le pourcentage exprimé en décimales. 1.00 indiquant 100% et 0.15 15%.</t>
        </r>
      </text>
    </comment>
    <comment ref="G385" authorId="0" shapeId="0" xr:uid="{89212B80-2A4F-4401-84BA-BEE7C0C0E37B}">
      <text>
        <r>
          <rPr>
            <b/>
            <sz val="9"/>
            <color rgb="FF000000"/>
            <rFont val="Tahoma"/>
            <family val="2"/>
          </rPr>
          <t>EITI IS:</t>
        </r>
        <r>
          <rPr>
            <sz val="9"/>
            <color rgb="FF000000"/>
            <rFont val="Tahoma"/>
            <family val="2"/>
          </rPr>
          <t xml:space="preserve">
</t>
        </r>
        <r>
          <rPr>
            <sz val="9"/>
            <color rgb="FF000000"/>
            <rFont val="Tahoma"/>
            <family val="2"/>
          </rPr>
          <t>Doit inclure les chiffres entre [0;1] avec le pourcentage exprimé en décimales. 1.00 indiquant 100% et 0.15 15%.</t>
        </r>
      </text>
    </comment>
    <comment ref="G388" authorId="0" shapeId="0" xr:uid="{8FE30A3F-885E-40FF-8DE7-9D43BFD6E436}">
      <text>
        <r>
          <rPr>
            <b/>
            <sz val="9"/>
            <color rgb="FF000000"/>
            <rFont val="Tahoma"/>
            <family val="2"/>
          </rPr>
          <t>EITI IS:</t>
        </r>
        <r>
          <rPr>
            <sz val="9"/>
            <color rgb="FF000000"/>
            <rFont val="Tahoma"/>
            <family val="2"/>
          </rPr>
          <t xml:space="preserve">
</t>
        </r>
        <r>
          <rPr>
            <sz val="9"/>
            <color rgb="FF000000"/>
            <rFont val="Tahoma"/>
            <family val="2"/>
          </rPr>
          <t>Doit inclure les chiffres entre [0;1] avec le pourcentage exprimé en décimales. 1.00 indiquant 100% et 0.15 15%.</t>
        </r>
      </text>
    </comment>
    <comment ref="G389" authorId="0" shapeId="0" xr:uid="{7B593229-521C-4587-890A-C80DB120F0CD}">
      <text>
        <r>
          <rPr>
            <b/>
            <sz val="9"/>
            <color rgb="FF000000"/>
            <rFont val="Tahoma"/>
            <family val="2"/>
          </rPr>
          <t>EITI IS:</t>
        </r>
        <r>
          <rPr>
            <sz val="9"/>
            <color rgb="FF000000"/>
            <rFont val="Tahoma"/>
            <family val="2"/>
          </rPr>
          <t xml:space="preserve">
</t>
        </r>
        <r>
          <rPr>
            <sz val="9"/>
            <color rgb="FF000000"/>
            <rFont val="Tahoma"/>
            <family val="2"/>
          </rPr>
          <t>Doit inclure les chiffres entre [0;1] avec le pourcentage exprimé en décimales. 1.00 indiquant 100% et 0.15 15%.</t>
        </r>
      </text>
    </comment>
  </commentList>
</comments>
</file>

<file path=xl/sharedStrings.xml><?xml version="1.0" encoding="utf-8"?>
<sst xmlns="http://schemas.openxmlformats.org/spreadsheetml/2006/main" count="14103" uniqueCount="2083">
  <si>
    <t>N°</t>
  </si>
  <si>
    <t>Associés privés en exploitation</t>
  </si>
  <si>
    <t>Opérateurs privés en exploration</t>
  </si>
  <si>
    <t>Associés privés en exploration</t>
  </si>
  <si>
    <t>ROYAL QUARRY COMPANY</t>
  </si>
  <si>
    <t>KT TRADING SARL</t>
  </si>
  <si>
    <t>CAMRAIL</t>
  </si>
  <si>
    <t>ROCAGLIA</t>
  </si>
  <si>
    <t>BUNS</t>
  </si>
  <si>
    <t>CAM IRON SA</t>
  </si>
  <si>
    <t>AUCAM SA</t>
  </si>
  <si>
    <t>Société</t>
  </si>
  <si>
    <t>Signé (Oui / Non)</t>
  </si>
  <si>
    <t>Certifié</t>
  </si>
  <si>
    <t>SNH</t>
  </si>
  <si>
    <t>Oui</t>
  </si>
  <si>
    <t>Non</t>
  </si>
  <si>
    <t>APCC</t>
  </si>
  <si>
    <t>PERENCO RDR</t>
  </si>
  <si>
    <t>APCL</t>
  </si>
  <si>
    <t>PERENCO CAM</t>
  </si>
  <si>
    <t>GDC</t>
  </si>
  <si>
    <t>Nc</t>
  </si>
  <si>
    <t>NEW AGE</t>
  </si>
  <si>
    <t>GLENCORE</t>
  </si>
  <si>
    <t>TOWER RESOURCES</t>
  </si>
  <si>
    <t>EUROIL</t>
  </si>
  <si>
    <t>COTCO</t>
  </si>
  <si>
    <t>RAZEL</t>
  </si>
  <si>
    <t>GRACAM</t>
  </si>
  <si>
    <t>Régies financières &amp; Entités publiques d’État</t>
  </si>
  <si>
    <t>Direction Générale des Impôts (DGI)</t>
  </si>
  <si>
    <t>Direction Générale du Trésor, de la Coopération Financière et Monétaire (DGTCFM)</t>
  </si>
  <si>
    <t>Direction Générale des Douanes (DGD)</t>
  </si>
  <si>
    <t>Caisse Nationale de Prévoyance Sociale (CNPS)</t>
  </si>
  <si>
    <t>N/A</t>
  </si>
  <si>
    <t>Cadre d'Appui à l'Artisanat Minier (CAPAM)</t>
  </si>
  <si>
    <t>Société Nationale d’Investissement du Cameroun (SNI)</t>
  </si>
  <si>
    <t>Contrats Pétroliers</t>
  </si>
  <si>
    <t>Zone contractuelle (km2)</t>
  </si>
  <si>
    <t xml:space="preserve">Substances </t>
  </si>
  <si>
    <t>Parties contractuelles</t>
  </si>
  <si>
    <t>Participations</t>
  </si>
  <si>
    <t>Recherche et Exploration</t>
  </si>
  <si>
    <t>Exploitation</t>
  </si>
  <si>
    <t xml:space="preserve">Date de la demande </t>
  </si>
  <si>
    <t>Date de signature du contrat</t>
  </si>
  <si>
    <t>Date de fin de validité</t>
  </si>
  <si>
    <t xml:space="preserve">Statut </t>
  </si>
  <si>
    <t>Date de la demande</t>
  </si>
  <si>
    <t>Fin de validité recherche ou exploration</t>
  </si>
  <si>
    <t xml:space="preserve">Date dernier renouvellement </t>
  </si>
  <si>
    <t>Fin de validité exploitation</t>
  </si>
  <si>
    <t>Consortium</t>
  </si>
  <si>
    <t>Statut</t>
  </si>
  <si>
    <t>CPP</t>
  </si>
  <si>
    <t>Appel d'offre International</t>
  </si>
  <si>
    <t>Actif</t>
  </si>
  <si>
    <t>AER</t>
  </si>
  <si>
    <t>HC liquides et Gazeux</t>
  </si>
  <si>
    <t>Opérateur</t>
  </si>
  <si>
    <t>H-105</t>
  </si>
  <si>
    <t xml:space="preserve">    AFEX</t>
  </si>
  <si>
    <t>Partenaire</t>
  </si>
  <si>
    <t>H-108</t>
  </si>
  <si>
    <t>Zina Makari</t>
  </si>
  <si>
    <t>Force Majeure</t>
  </si>
  <si>
    <t>2010/224 du 12/07/2010</t>
  </si>
  <si>
    <t>6 379,50</t>
  </si>
  <si>
    <t>Yan Chang Logone Developent Holding Co. Ltd</t>
  </si>
  <si>
    <t>THALI</t>
  </si>
  <si>
    <t>Tower Resources Cameroon S.A.</t>
  </si>
  <si>
    <t>C-11</t>
  </si>
  <si>
    <t>KOLE MARINE</t>
  </si>
  <si>
    <t>CC</t>
  </si>
  <si>
    <t>Concession</t>
  </si>
  <si>
    <t>76/366 du 25/08/1976</t>
  </si>
  <si>
    <t>HC liquides</t>
  </si>
  <si>
    <t>SNH (Etat)</t>
  </si>
  <si>
    <t>Perenco RDR</t>
  </si>
  <si>
    <t>ADDAX PCC</t>
  </si>
  <si>
    <t>C-12</t>
  </si>
  <si>
    <t>EKUNDU MARINE</t>
  </si>
  <si>
    <t>77/325 du 18/08/1977</t>
  </si>
  <si>
    <t xml:space="preserve">HC liquides </t>
  </si>
  <si>
    <t>C-15</t>
  </si>
  <si>
    <t>BOA BAKASSI</t>
  </si>
  <si>
    <t>79/371 du 12/09/1979</t>
  </si>
  <si>
    <t>C-16</t>
  </si>
  <si>
    <t>BAVO ASOMA</t>
  </si>
  <si>
    <t>80/421 du 13/10/1980</t>
  </si>
  <si>
    <t>C-17</t>
  </si>
  <si>
    <t>KITA EDEM</t>
  </si>
  <si>
    <t>80/422 du 13/10/1980</t>
  </si>
  <si>
    <t>C-18</t>
  </si>
  <si>
    <t>SANDY GAS</t>
  </si>
  <si>
    <t>80/420 du 13/10/1980</t>
  </si>
  <si>
    <t>HC Gazeux</t>
  </si>
  <si>
    <t>C-23</t>
  </si>
  <si>
    <t>MOKOKO ABANA</t>
  </si>
  <si>
    <t>81/154 du 14/04/1981</t>
  </si>
  <si>
    <t>C-24</t>
  </si>
  <si>
    <t>MOUDI</t>
  </si>
  <si>
    <t>81/261 du 7/07/1981</t>
  </si>
  <si>
    <t>Perenco CAM</t>
  </si>
  <si>
    <t>SNH (Fonct)</t>
  </si>
  <si>
    <t>C-29</t>
  </si>
  <si>
    <t>LIPENJA ERONG</t>
  </si>
  <si>
    <t>88/163 du 03/02/1988</t>
  </si>
  <si>
    <t>C-30</t>
  </si>
  <si>
    <t>SOUTH ASOMA MARINE</t>
  </si>
  <si>
    <t>30/06/1995 et 06 &amp; 07/09/1995</t>
  </si>
  <si>
    <t>96/061 du 04/04/1996</t>
  </si>
  <si>
    <t>C-31</t>
  </si>
  <si>
    <t>EBOME MARINE</t>
  </si>
  <si>
    <t>96/114 du 30/05/1996</t>
  </si>
  <si>
    <t>C-32</t>
  </si>
  <si>
    <t>MONDONI</t>
  </si>
  <si>
    <t>96/276 du 29/11/1996</t>
  </si>
  <si>
    <t>C-34</t>
  </si>
  <si>
    <t>MVIA</t>
  </si>
  <si>
    <t>2004/152 du 21/06/2004</t>
  </si>
  <si>
    <t>AEE-38</t>
  </si>
  <si>
    <t>SANAGA SUD</t>
  </si>
  <si>
    <t>Gré à gré</t>
  </si>
  <si>
    <t>AEE</t>
  </si>
  <si>
    <t>AEE-36</t>
  </si>
  <si>
    <t>DISSONI NORD</t>
  </si>
  <si>
    <t>Gré à gré et Cession d'intérêts</t>
  </si>
  <si>
    <t>2008/359 du 06/11/2008</t>
  </si>
  <si>
    <t>YOYO</t>
  </si>
  <si>
    <t>2008/447 du 23/12/2008</t>
  </si>
  <si>
    <t>Noble Energy</t>
  </si>
  <si>
    <t>C-38</t>
  </si>
  <si>
    <t>LOGBABA</t>
  </si>
  <si>
    <t>2011/112 du 29/04/2011</t>
  </si>
  <si>
    <t>RSM Production</t>
  </si>
  <si>
    <t>AEE-40</t>
  </si>
  <si>
    <t>IROKO</t>
  </si>
  <si>
    <t>25//09/2033</t>
  </si>
  <si>
    <t>2013/358 du 26/09/2013</t>
  </si>
  <si>
    <t>ADDAX PCL</t>
  </si>
  <si>
    <t>AEE-41</t>
  </si>
  <si>
    <t>ETINDE</t>
  </si>
  <si>
    <t>2015/001 du 06/01/2015</t>
  </si>
  <si>
    <t>LUKOIL</t>
  </si>
  <si>
    <t>EUROIL Limited</t>
  </si>
  <si>
    <t>AEE-43</t>
  </si>
  <si>
    <t>OAK</t>
  </si>
  <si>
    <t>2018/582 du 16/10/2018</t>
  </si>
  <si>
    <t>NUMERO DU PERMIS</t>
  </si>
  <si>
    <t>LIEU DE SITUATION DU PERMIS</t>
  </si>
  <si>
    <t>REGION</t>
  </si>
  <si>
    <t xml:space="preserve">DATE D'ATTIBUTION </t>
  </si>
  <si>
    <t>SUPERFICIE</t>
  </si>
  <si>
    <t xml:space="preserve">DATE DE FIN </t>
  </si>
  <si>
    <t>OUEST</t>
  </si>
  <si>
    <t>BAUXITE</t>
  </si>
  <si>
    <t>SUD</t>
  </si>
  <si>
    <t>OR ET SUBSTANCES CONNEXES</t>
  </si>
  <si>
    <t>EST</t>
  </si>
  <si>
    <t>COLOMINE</t>
  </si>
  <si>
    <t>GBATOUA</t>
  </si>
  <si>
    <t>ADAMAOUA</t>
  </si>
  <si>
    <t>MAMA SUD</t>
  </si>
  <si>
    <t>YOKADOUMA NORD</t>
  </si>
  <si>
    <t>DIR 2</t>
  </si>
  <si>
    <t>YOKADOUMA 3</t>
  </si>
  <si>
    <t>BEKE KETTE 1</t>
  </si>
  <si>
    <t>BOLIMA</t>
  </si>
  <si>
    <t>BANGBEL 1</t>
  </si>
  <si>
    <t>NGBAKINE</t>
  </si>
  <si>
    <t>NDOKAYO 2</t>
  </si>
  <si>
    <t>MARARABA 2</t>
  </si>
  <si>
    <t>DJOMBI</t>
  </si>
  <si>
    <t>DEOULE</t>
  </si>
  <si>
    <t>NDELELE 2</t>
  </si>
  <si>
    <t>KETTE 3</t>
  </si>
  <si>
    <t>BELA</t>
  </si>
  <si>
    <t>MBANBOL</t>
  </si>
  <si>
    <t>NKAMOUNA II</t>
  </si>
  <si>
    <t>NKAMOUNA I</t>
  </si>
  <si>
    <t>LOM 2</t>
  </si>
  <si>
    <t>DJA 2</t>
  </si>
  <si>
    <t>LOMIE 4</t>
  </si>
  <si>
    <t>NGOILA</t>
  </si>
  <si>
    <t>SYCMA SARL</t>
  </si>
  <si>
    <t>DOKODOMBE</t>
  </si>
  <si>
    <t>NGOUTIRI</t>
  </si>
  <si>
    <t>NORD</t>
  </si>
  <si>
    <t>FOUMBAN</t>
  </si>
  <si>
    <t>MOLE</t>
  </si>
  <si>
    <t>NTEM 3</t>
  </si>
  <si>
    <t>BIDOU</t>
  </si>
  <si>
    <t>OR ET ARGENT</t>
  </si>
  <si>
    <t>ASSOK</t>
  </si>
  <si>
    <t>GAROUA BOULAI SUD</t>
  </si>
  <si>
    <t>BELINDELE</t>
  </si>
  <si>
    <t>NKOBIBA</t>
  </si>
  <si>
    <t>CENTRE</t>
  </si>
  <si>
    <t>WASSA BABOUTE</t>
  </si>
  <si>
    <t>BISSAGA</t>
  </si>
  <si>
    <t>NDOKAYO SUD</t>
  </si>
  <si>
    <t>TIKONDI 2</t>
  </si>
  <si>
    <t>NDONGMEMBE</t>
  </si>
  <si>
    <t>DJOUNGO</t>
  </si>
  <si>
    <t>LELE III</t>
  </si>
  <si>
    <t>MALAPA</t>
  </si>
  <si>
    <t>KOBA</t>
  </si>
  <si>
    <t>BIDOU EST</t>
  </si>
  <si>
    <t>MEMVOUGA</t>
  </si>
  <si>
    <t>SIMBAN</t>
  </si>
  <si>
    <t>KOMBO LAKA 1</t>
  </si>
  <si>
    <t>LOKOUNDJE</t>
  </si>
  <si>
    <t>MINDOUROU III</t>
  </si>
  <si>
    <t>MBANG</t>
  </si>
  <si>
    <t>EKOK</t>
  </si>
  <si>
    <t>NGOILA EST</t>
  </si>
  <si>
    <t>NGOILA NORD</t>
  </si>
  <si>
    <t>BATOURI III</t>
  </si>
  <si>
    <t>MINDOUROU V</t>
  </si>
  <si>
    <t>MINDOUROU II</t>
  </si>
  <si>
    <t>MBANG OUEST</t>
  </si>
  <si>
    <t>MPOUOP II</t>
  </si>
  <si>
    <t>MINDOUROU 6</t>
  </si>
  <si>
    <t>MBANG II</t>
  </si>
  <si>
    <t>EBEMVOK</t>
  </si>
  <si>
    <t>BOYO</t>
  </si>
  <si>
    <t>MPOUOP III</t>
  </si>
  <si>
    <t>YOKADOUMA IV</t>
  </si>
  <si>
    <t>BIBASSA</t>
  </si>
  <si>
    <t>NGAOUNDAL</t>
  </si>
  <si>
    <t>MAKAN</t>
  </si>
  <si>
    <t>MINIM MARTAP</t>
  </si>
  <si>
    <t>AYOS</t>
  </si>
  <si>
    <t>ENDOM</t>
  </si>
  <si>
    <t>AKONOLINGA I</t>
  </si>
  <si>
    <t>AKONOLINGA II</t>
  </si>
  <si>
    <t>MENGANG</t>
  </si>
  <si>
    <t>NGAKOUMBO</t>
  </si>
  <si>
    <t>LOKOMO NORD</t>
  </si>
  <si>
    <t>NKOTENG</t>
  </si>
  <si>
    <t>NTAM II</t>
  </si>
  <si>
    <t>BATEKA II</t>
  </si>
  <si>
    <t>MEDOUM I</t>
  </si>
  <si>
    <t>TOUS LES MINERAIS</t>
  </si>
  <si>
    <t>KOMBO LAKA</t>
  </si>
  <si>
    <t>BETARE OYA</t>
  </si>
  <si>
    <t>LITTORAL</t>
  </si>
  <si>
    <t>BANI</t>
  </si>
  <si>
    <t>AKOM II</t>
  </si>
  <si>
    <t>BIBEMI</t>
  </si>
  <si>
    <t>BIDZAR</t>
  </si>
  <si>
    <t>606ha 07a 80ca</t>
  </si>
  <si>
    <t>CALCAIRE</t>
  </si>
  <si>
    <t>MAMA III</t>
  </si>
  <si>
    <t>LOBE II</t>
  </si>
  <si>
    <t>FER, OR ET SUBSTANCES CONNEXES</t>
  </si>
  <si>
    <t>NTEM</t>
  </si>
  <si>
    <t>BATOURI</t>
  </si>
  <si>
    <t>DJADOM</t>
  </si>
  <si>
    <t>COLOMINE SUD</t>
  </si>
  <si>
    <t>DIBANGO</t>
  </si>
  <si>
    <t>MPOUOP</t>
  </si>
  <si>
    <t>WAPOUZE</t>
  </si>
  <si>
    <t>NTAM</t>
  </si>
  <si>
    <t>GEOCAM MINING SARL</t>
  </si>
  <si>
    <t>BIPINDI SUD</t>
  </si>
  <si>
    <t>KOUMOU</t>
  </si>
  <si>
    <t>Sociétés</t>
  </si>
  <si>
    <t>Taxe à l'extraction (données ITIE)</t>
  </si>
  <si>
    <t>Part Commune – Théorique (25% de la taxe d’extraction)</t>
  </si>
  <si>
    <t>Part Commune - Réelle (*)</t>
  </si>
  <si>
    <t>Écart</t>
  </si>
  <si>
    <t>-</t>
  </si>
  <si>
    <t>CANA BOIS SARL</t>
  </si>
  <si>
    <t>HUAYANG PIERRE SARL</t>
  </si>
  <si>
    <t>CHINA LINXIANG CAMEROUN</t>
  </si>
  <si>
    <t>Total</t>
  </si>
  <si>
    <t>Genre</t>
  </si>
  <si>
    <t>Niveau professionnel</t>
  </si>
  <si>
    <t xml:space="preserve"> Nationalité </t>
  </si>
  <si>
    <t xml:space="preserve"> Masse salariale en milliards FCFA </t>
  </si>
  <si>
    <t xml:space="preserve"> Camerounaise </t>
  </si>
  <si>
    <t xml:space="preserve"> Étrangère </t>
  </si>
  <si>
    <t>Hommes</t>
  </si>
  <si>
    <t>Permanents</t>
  </si>
  <si>
    <t>Cadres supérieurs</t>
  </si>
  <si>
    <t>Techniciens supérieurs et cadres moyens</t>
  </si>
  <si>
    <t xml:space="preserve">Techniciens, agents de maitrise et ouvriers qualifiés </t>
  </si>
  <si>
    <t xml:space="preserve">Employés, ouvriers, apprentis </t>
  </si>
  <si>
    <t xml:space="preserve">Hommes </t>
  </si>
  <si>
    <t>Contractuels</t>
  </si>
  <si>
    <t>Femmes</t>
  </si>
  <si>
    <t xml:space="preserve"> Total </t>
  </si>
  <si>
    <t>NOBLE ENERGY</t>
  </si>
  <si>
    <t>New Age</t>
  </si>
  <si>
    <t>Glencore</t>
  </si>
  <si>
    <t>Total Général</t>
  </si>
  <si>
    <t>Secteur Extractif</t>
  </si>
  <si>
    <t>Actionnaire</t>
  </si>
  <si>
    <t>% de participation</t>
  </si>
  <si>
    <t>Personne Morale (PM)</t>
  </si>
  <si>
    <t>Nationalité de l'Entité</t>
  </si>
  <si>
    <t>L'entité est-elle cotée en bourse,</t>
  </si>
  <si>
    <t>Si Oui -</t>
  </si>
  <si>
    <t>Propriété effective (PR)</t>
  </si>
  <si>
    <t>Lien vers la documentation (sociétés cotées)</t>
  </si>
  <si>
    <t>/ Personne Physique (PP)</t>
  </si>
  <si>
    <t>ou filiale à 100 % d'une Entreprise</t>
  </si>
  <si>
    <t>Place boursière</t>
  </si>
  <si>
    <t>cotée en bourse ? (oui/non)</t>
  </si>
  <si>
    <t xml:space="preserve">Société Nationale des Hydrocarbures </t>
  </si>
  <si>
    <t>Pétrolier</t>
  </si>
  <si>
    <t>Participation publique (Etat -Puissance publique)</t>
  </si>
  <si>
    <t>PM</t>
  </si>
  <si>
    <t>Cameroun</t>
  </si>
  <si>
    <t>n/a</t>
  </si>
  <si>
    <t>ADDAX PETROLEUM CAMEROON COMPANY S. A</t>
  </si>
  <si>
    <t>Société Nationale des Hydrocarbures</t>
  </si>
  <si>
    <t>Entreprise Publique Camerounaise</t>
  </si>
  <si>
    <t>Addax Petroleum Overseas Limited</t>
  </si>
  <si>
    <t>Chinoise</t>
  </si>
  <si>
    <t>APCL est détenue à 100% par Addax Petroleum Overseas Limited (APOL) qui est détenue à 100% par SINOPEC (China Petrochemical Corporation) qui est détenue à 100% par SIPC (Sinopec International Petroleum and Corporation). Cette dernière est une Entreprise étatique de la République de Chine.</t>
  </si>
  <si>
    <t>PERENCO RIO DEL REY SA</t>
  </si>
  <si>
    <t>Perenco Oil &amp; Gas Intl</t>
  </si>
  <si>
    <t>BAHAMAS</t>
  </si>
  <si>
    <t>Monsieur Perrodo François de nationalité française résident au Royaume-Uni, il détient 160.000 actions (soit 80%), et 6 voix de vote directs (soit 60%).</t>
  </si>
  <si>
    <t>ADDAX PETROLEUM CAMEROON LIMITED S. A</t>
  </si>
  <si>
    <t>APCL est détenue à 100% par Addax Petroleum Overseas Limited (APOL) qui est détenue à 100% par SINOPEC (China Petrochemical Corporation) qui est détenue à 100% par SIPC (Sinopec International Petroleum Corporation). Cette dernière est une Entreprise étatique de la République de Chine.</t>
  </si>
  <si>
    <t>PERENCO CAMEROON SA</t>
  </si>
  <si>
    <t>Monsieur Perrodo François de nationalité française résident au Royaume-Uni, il détient 2.500 actions (soit 80%), et 5 voix de vote directs (soit 83%).</t>
  </si>
  <si>
    <t>GAZ DU CAMEROUN S.A</t>
  </si>
  <si>
    <t>VICTORIA OIL &amp; GAS PLC UK (VIA BRAMLIN LTD GUERNSEY)</t>
  </si>
  <si>
    <t>LONDON/ GUERNSEY</t>
  </si>
  <si>
    <t>Londres (LSE)</t>
  </si>
  <si>
    <t>https://www.londonstockexchange.com/exchange/searchengine/search.html?lang=en&amp;x=-1361&amp;y=-149&amp;q=vog</t>
  </si>
  <si>
    <t>Lien communiqué</t>
  </si>
  <si>
    <t>Américaine</t>
  </si>
  <si>
    <t>GLENCORE EXPLORATION (CAMEROON) LTD</t>
  </si>
  <si>
    <t>Succursale</t>
  </si>
  <si>
    <t>Anglo – Swiss</t>
  </si>
  <si>
    <t>Oui (Succursale)</t>
  </si>
  <si>
    <t>EUROIL LIMITED</t>
  </si>
  <si>
    <t>CAMEROON OIL TRANSPORTATION COMPANY (COTCO) S.A.</t>
  </si>
  <si>
    <t>Transport</t>
  </si>
  <si>
    <t>la République du Tchad</t>
  </si>
  <si>
    <t>Entreprise Publique TCHAD</t>
  </si>
  <si>
    <t>ESSO PIPELINE INVESTMENTS LTD</t>
  </si>
  <si>
    <t>NYSE</t>
  </si>
  <si>
    <t>DOBA PIPELINE INVESTMENTS INC.</t>
  </si>
  <si>
    <t>Malaisienne</t>
  </si>
  <si>
    <t>KLSE</t>
  </si>
  <si>
    <t>SHT OVERSEAS PETROLEUM (CAMEROON) LTD</t>
  </si>
  <si>
    <t>La société SHT OVERSEAS PETROLEUM (Cameroon) Ltd domiciliée aux Bermudes, est une filiale de SHT OVERSEAS Pipeline (Cameroon) Ltd domiciliée au Bahamas qui est détenue à 100% par la Société des Hydrocarbures du Tchad (SHT) domiciliée au Tchad. Cette dernière est une société à capitaux publics à caractère Industriel et Commercial.</t>
  </si>
  <si>
    <t>Minier</t>
  </si>
  <si>
    <t>Camerounaise</t>
  </si>
  <si>
    <t>Périmètre</t>
  </si>
  <si>
    <t>Flux</t>
  </si>
  <si>
    <t>Conciliation</t>
  </si>
  <si>
    <t>Impôts sur les sociétés y compris les acomptes (pétrolier et non pétrolier)</t>
  </si>
  <si>
    <t>Taxe Spéciale sur les Revenus (TSR)</t>
  </si>
  <si>
    <t>Droits de passage du pipeline (COTCO)</t>
  </si>
  <si>
    <t>Droits de Douane</t>
  </si>
  <si>
    <t>Redressements fiscaux/amendes et pénalités</t>
  </si>
  <si>
    <t>Dividendes SNH</t>
  </si>
  <si>
    <t>Impôt sur le Revenu des Capitaux mobiliers (IRCM)</t>
  </si>
  <si>
    <t>Redressements Douaniers/amendes et pénalités</t>
  </si>
  <si>
    <t>Contributions CFC (part patronale)</t>
  </si>
  <si>
    <t>Redevance Superficiaire</t>
  </si>
  <si>
    <t>Contributions FNE</t>
  </si>
  <si>
    <t>Taxes à l'extraction</t>
  </si>
  <si>
    <t>Unilatérale</t>
  </si>
  <si>
    <t>Droits Fixes (y compris droits pour attribution ou renouvellement de permis)</t>
  </si>
  <si>
    <t>Droits de sortie à l’exportation</t>
  </si>
  <si>
    <t>Taxes Ad Valorem (y compris les redevances sur production des eaux)</t>
  </si>
  <si>
    <t>Secteur</t>
  </si>
  <si>
    <t>Montant en FCFA</t>
  </si>
  <si>
    <t>Hydrocarbures</t>
  </si>
  <si>
    <t>Transport pétrolier</t>
  </si>
  <si>
    <t>Mines &amp; Carrières</t>
  </si>
  <si>
    <t>CAMEROON MINING GROUP</t>
  </si>
  <si>
    <t>STE TRANSATLANTIQUE CAM</t>
  </si>
  <si>
    <t>VALNORD SA</t>
  </si>
  <si>
    <t>RESERVOIR MINERALS C</t>
  </si>
  <si>
    <t>STE SANO SARL</t>
  </si>
  <si>
    <t>PRECIOUS METAL RESOU</t>
  </si>
  <si>
    <t>LES CARRIERES DU CAM</t>
  </si>
  <si>
    <t>Détail par société</t>
  </si>
  <si>
    <t>Détail par flux</t>
  </si>
  <si>
    <t>CGCOC GROUP BP 35136 YAOUNDE</t>
  </si>
  <si>
    <t>PIERRE</t>
  </si>
  <si>
    <t>2 ANS</t>
  </si>
  <si>
    <t>02 ANS</t>
  </si>
  <si>
    <t>SUD OUEST</t>
  </si>
  <si>
    <t>AKAK I</t>
  </si>
  <si>
    <t>Ref flux</t>
  </si>
  <si>
    <t>Définition du flux</t>
  </si>
  <si>
    <t>Nature des flux</t>
  </si>
  <si>
    <t>Admin concernée</t>
  </si>
  <si>
    <t>NA</t>
  </si>
  <si>
    <t>X</t>
  </si>
  <si>
    <t>En volume et en valeur</t>
  </si>
  <si>
    <t>MINMIDT</t>
  </si>
  <si>
    <t>DGD</t>
  </si>
  <si>
    <t>1,2,3</t>
  </si>
  <si>
    <t>En barils</t>
  </si>
  <si>
    <t>SNH-Mandat</t>
  </si>
  <si>
    <t>4,5,6</t>
  </si>
  <si>
    <t>SNH-Fonctionnement</t>
  </si>
  <si>
    <t>7,8,9</t>
  </si>
  <si>
    <t>En FCFA/USD</t>
  </si>
  <si>
    <t>10,11,12</t>
  </si>
  <si>
    <t>En numéraire</t>
  </si>
  <si>
    <t>DGTCFM</t>
  </si>
  <si>
    <t>DGTFCM</t>
  </si>
  <si>
    <t xml:space="preserve">En numéraire / Barils </t>
  </si>
  <si>
    <t>En numéraire/</t>
  </si>
  <si>
    <t xml:space="preserve">SNH-Mandat </t>
  </si>
  <si>
    <t>Barils</t>
  </si>
  <si>
    <t>DGI/DGE</t>
  </si>
  <si>
    <t>Redressements douaniers, amendes et pénalités : Il s’agit des montants versés par les sociétés extractives à la suite d’infractions à la législation douanières en vigueur ou à des redressements douaniers.</t>
  </si>
  <si>
    <t>DGD/DGI/DGE</t>
  </si>
  <si>
    <t>Impôt sur le Revenu des Capitaux mobiliers (IRCM) : Cet impôt concerne les revenus d'actions et assimilés ainsi que les revenus occultes. il se substitut alors à l'IRPP ou à l'IS et est retenu à la source. Son taux est de 16,5% (chapitre 2 de la loi de finances 2002/014 du 20 décembre 2002)</t>
  </si>
  <si>
    <t>Cotisations à la charge de l’employeur : Il s’agit des différentes cotisations sociales versées par l’employeur à la CNPS, ces cotisations sont payées sur les salaires plafonnés à 300.000 francs FCFA (depuis le 1er janvier 2002) sauf pour les accidents du travail pour lesquels les cotisations sont versées sur la totalité du salaire.</t>
  </si>
  <si>
    <t>CNPS</t>
  </si>
  <si>
    <t>SNI</t>
  </si>
  <si>
    <t>Autres</t>
  </si>
  <si>
    <t>Toutes</t>
  </si>
  <si>
    <t>En numéraire/En nature</t>
  </si>
  <si>
    <t>En numéraire/nature</t>
  </si>
  <si>
    <t>Autres dépenses environnementales</t>
  </si>
  <si>
    <t>Amendes et pénalités environnementales</t>
  </si>
  <si>
    <t xml:space="preserve">Autres recettes transférées </t>
  </si>
  <si>
    <t>FCFA</t>
  </si>
  <si>
    <t>Cotisations à la charge de l’employeur</t>
  </si>
  <si>
    <t>Parts d'huile de la SNH-Etat (Pétrole)</t>
  </si>
  <si>
    <t>Redevance Minière Proportionnelle</t>
  </si>
  <si>
    <t>Redevance Minière Négative ( à mettre en signe - )</t>
  </si>
  <si>
    <t>SNH-Fonct</t>
  </si>
  <si>
    <t>Dividendes Filiales SNH</t>
  </si>
  <si>
    <t>RDR</t>
  </si>
  <si>
    <t>DISSONI</t>
  </si>
  <si>
    <t>BOLONGO</t>
  </si>
  <si>
    <t>Frais de Formation</t>
  </si>
  <si>
    <t>EBOME</t>
  </si>
  <si>
    <t>MOABI</t>
  </si>
  <si>
    <t>Parts d'huile de la SNH-Etat (Gaz)</t>
  </si>
  <si>
    <t>Parts d'huile de la SNH-Etat (Condensat)</t>
  </si>
  <si>
    <t>Parts d'huile de la SNH-Associé (Pétrole)</t>
  </si>
  <si>
    <t>Bonus de Production</t>
  </si>
  <si>
    <t>Bonus de signature</t>
  </si>
  <si>
    <t>Dividendes versées à la SNI</t>
  </si>
  <si>
    <t>NKOMETOU</t>
  </si>
  <si>
    <t>Paiements sociaux</t>
  </si>
  <si>
    <t>Paiements environnementaux</t>
  </si>
  <si>
    <t>SOGEA SATOM CAMEROUN</t>
  </si>
  <si>
    <t>ARAB CONTRACTORS</t>
  </si>
  <si>
    <t>(i)	Commercialisation de la part de l’Etat</t>
  </si>
  <si>
    <t>N° / Ref. Expédition / Cargaison</t>
  </si>
  <si>
    <t>Bloc</t>
  </si>
  <si>
    <t>Date d'expédition / Cargaison</t>
  </si>
  <si>
    <t>Poids / Volume</t>
  </si>
  <si>
    <t>Unité</t>
  </si>
  <si>
    <t>Prix unitaire (USD)</t>
  </si>
  <si>
    <t>Décote / Brent USD</t>
  </si>
  <si>
    <t>Entité acheteur</t>
  </si>
  <si>
    <t>Barrils</t>
  </si>
  <si>
    <t>KOLE</t>
  </si>
  <si>
    <t>Espagne</t>
  </si>
  <si>
    <t>D1</t>
  </si>
  <si>
    <t>EBOME-MARINE</t>
  </si>
  <si>
    <t>CONDENSATS</t>
  </si>
  <si>
    <t>LOKELE</t>
  </si>
  <si>
    <t>ITALIE</t>
  </si>
  <si>
    <t>CEPSA TRADING</t>
  </si>
  <si>
    <t>CHINE</t>
  </si>
  <si>
    <t>INDE</t>
  </si>
  <si>
    <t>SINGAPOUR</t>
  </si>
  <si>
    <t>SAHARA ENERGY</t>
  </si>
  <si>
    <t>VITOL SA</t>
  </si>
  <si>
    <t>(ii)	Commercialisation de la part de la SNH</t>
  </si>
  <si>
    <t>BLOC/PERMIS</t>
  </si>
  <si>
    <t>Pays du destinataire de l'expédition/la cargaison</t>
  </si>
  <si>
    <t>PAYS BAS</t>
  </si>
  <si>
    <t>Opérateurs privés en exploitation</t>
  </si>
  <si>
    <t>Autres (pour les paiements spécifiques)</t>
  </si>
  <si>
    <t>États financiers 2020</t>
  </si>
  <si>
    <t>Formulaire de déclaration 2020</t>
  </si>
  <si>
    <t xml:space="preserve"> Preuve de Certification des EF 2020</t>
  </si>
  <si>
    <t>Société Nationale des Hydrocarbures (SNH)</t>
  </si>
  <si>
    <t>Nom du Bloc</t>
  </si>
  <si>
    <t xml:space="preserve">Titres Miniers </t>
  </si>
  <si>
    <t xml:space="preserve">Validité Titres Miniers </t>
  </si>
  <si>
    <t>Coordonnées géographiques</t>
  </si>
  <si>
    <t>Commentaires (opération sur les Contrats/Titres Miniers)</t>
  </si>
  <si>
    <t>Accords pétroliers  (CPP, Convention d'Etablissement)</t>
  </si>
  <si>
    <t>Mode d'octroi (gré à gré/appel public à la concurrence, autres)</t>
  </si>
  <si>
    <t>Titres miniers      ( Ref et date des AER, Concession,  PR, AEE)</t>
  </si>
  <si>
    <t>REF Arrêté/Decrêt d'octroi</t>
  </si>
  <si>
    <t xml:space="preserve">Date de signature du Titre minier </t>
  </si>
  <si>
    <t xml:space="preserve">Lien à l'arrêté/décret </t>
  </si>
  <si>
    <t>A l'origine</t>
  </si>
  <si>
    <t>Apres retraits</t>
  </si>
  <si>
    <t>Paying Interests (%)</t>
  </si>
  <si>
    <t>Working Interests (%)</t>
  </si>
  <si>
    <t>Décret d'octroi pas encore signé</t>
  </si>
  <si>
    <t>BOMANA</t>
  </si>
  <si>
    <t>AER donc pas en exploitation</t>
  </si>
  <si>
    <t>Cf. Tableau des Coordonnées Géographiques des Titres Pétroliers Actifs - année 2019 ci-joint</t>
  </si>
  <si>
    <t>Signature le 21/02/2019 du CPP BOMANA entre l'Etat du Cameroun et Perenco RDR. Décret d'octroi pas encore signé.</t>
  </si>
  <si>
    <t>MATANDA</t>
  </si>
  <si>
    <t xml:space="preserve">Pas de date formelle (1) </t>
  </si>
  <si>
    <t xml:space="preserve">Gaz Du Cameroun (GDC)            </t>
  </si>
  <si>
    <t xml:space="preserve">Signature le 17 décembre 2018, du Décret n°2018/792 autorisant une cession d’intérêts dans le Contrat de Partage de Production MATANDA : Gaz du Cameroun S.A   75% ; AFEX Global Limited   25% : GAZ DU CAMEROUN, Opérateur. Date de la demande pas renseignée car n'étant pas mentionnée dans le Décret d'octroi.               Signature le 18 mai 2020, des Avenants n°2 et n°3 du Contrat de Partage de Production Matanda portant respectivement sur : - (i) la formalisation du changement survenu au niveau du Contractant à la suite du transfert de 75% d’intérêts de GLENCORE Exploration Cameroon Limited à Gaz du Cameroun (GDC), désigné Opérateur, et 15% d’intérêts à AFEX Global Limited qui détient désormais 25% d’intérêts ; - (ii) l’expiration des 1ère et 2ème périodes de renouvellement de la période initiale de la Phase de Recherche du CPP MATANDA, ainsi que la récupération des coûts et la modification du programme minimum des travaux.                              Approbation du MINMIDT en date du 17 novembre 2020, accordant la prorogation d’un an (01), de la 2ème période de renouvellement de la Phase de Recherche de l’Autorisation Exclusive de Recherche MATANDA  </t>
  </si>
  <si>
    <t xml:space="preserve">Cette AER est sous Force Majeure depuis le 21 mai 2014. Date de la demande pas renseignée car n'étant pas mentionnée dans le Décret d'octroi. </t>
  </si>
  <si>
    <t xml:space="preserve"> Décret d'octroi pas encore signé</t>
  </si>
  <si>
    <t>Décret d'octroi pas encore signé. L'extension exceptionnelle d'un an (du 15/09/2019 au 14/09/2020) accordée par le Président de la République le 07/01/2020 est arrivée à expiration le 14/09/2020 . Reversement le 15 septembre 2020 dans le Domaine Minier National libre, de la superficie couverte par l’AER THALI ainsi arrivée à expiration.</t>
  </si>
  <si>
    <t>En exploitation</t>
  </si>
  <si>
    <t>RAS</t>
  </si>
  <si>
    <t>En cours de validité</t>
  </si>
  <si>
    <t>Transfert d'intérêts de Perenco CAM 75% au profit de la SNH suivant le Décret N°2009/336 du 28 octobre 2009.</t>
  </si>
  <si>
    <t>2006/303  du 21/09/2006</t>
  </si>
  <si>
    <t xml:space="preserve">Zone contractuelle initiale modifiée par l'Avenant N°1 au CPP Sanaga Sud du 13/10/2015. Date de la demande pas renseignée car n'étant pas mentionnée dans le Décret d'octroi.  </t>
  </si>
  <si>
    <t xml:space="preserve">Date de la demande pas renseignée car n'étant pas mentionnée dans le Décret d'octroi.  </t>
  </si>
  <si>
    <t>AEE-                                     (C-37)</t>
  </si>
  <si>
    <t>HC  Gazeux</t>
  </si>
  <si>
    <t>Décret d'octroi de l'AEE signé le 06/01/2015 d'après la Demande introduite le 06 janvier 2014.</t>
  </si>
  <si>
    <t>AEE-42</t>
  </si>
  <si>
    <t>2019/005 du 08/01/2019</t>
  </si>
  <si>
    <t>Décret d'octroi de l'AEE signé le 08/01/2019 d'après la Demande introduite le 05 janvier 2018.</t>
  </si>
  <si>
    <t xml:space="preserve">Transfert de 50% des droits et obligations de Glencore Cameroon ainsi que de son Operatorship à Perenco RDR suivant le Décret N°2019/124 du 11 mars 2019. </t>
  </si>
  <si>
    <t>Glencore Cameroon</t>
  </si>
  <si>
    <t>Paiements en numéraires</t>
  </si>
  <si>
    <t>Annexes</t>
  </si>
  <si>
    <t>Annexe 1 - Liste des Entreprises retenues pour la déclaration unilatérale de l’État</t>
  </si>
  <si>
    <t>Annexe 2 – Détail de soumission des formulaires de déclaration signés et certifiés</t>
  </si>
  <si>
    <t>Annexe 3 – Répertoire des titres pétroliers</t>
  </si>
  <si>
    <t>Annexe 4 - Carte des blocs pétroliers</t>
  </si>
  <si>
    <t>Annexe 5 – Répertoire des titres miniers</t>
  </si>
  <si>
    <t>Annexe 6 – Carte minière</t>
  </si>
  <si>
    <t>Annexe 7 – Paiements sociaux</t>
  </si>
  <si>
    <t>Annexe 8 - Transferts infranationaux - détail des écarts par société et des affectations par Commune</t>
  </si>
  <si>
    <t>Annexe 9 – Détail des emplois reportés par les sociétés extractives</t>
  </si>
  <si>
    <t>Annexe 10 – Structure du capital et données sur la propriété réelle des sociétés</t>
  </si>
  <si>
    <t>Annexe 11 – Détails de la contribution au Budget de l’État par société et par flux</t>
  </si>
  <si>
    <t>Annexe 14 – Lettre d’affirmation des procédures d’octrois et de transferts</t>
  </si>
  <si>
    <t>Annexe 15 – Fiches de réconciliation par société</t>
  </si>
  <si>
    <t>Annexe 16 – Définition des flux</t>
  </si>
  <si>
    <t>Date</t>
  </si>
  <si>
    <t>Description</t>
  </si>
  <si>
    <t>Community based organizations, nursery/primary/hight schools,vocational training centers, hospitals</t>
  </si>
  <si>
    <t>Littoral, North-West, South-West, West, Center, Adamaoua, North</t>
  </si>
  <si>
    <t>Q1, Q2, Q3, 2019; Q1, 2020</t>
  </si>
  <si>
    <t>Secondary/primary schools; vocational training centers, Health Centers, Farmers organisations, Orphanages)</t>
  </si>
  <si>
    <t>ADDAX PETROLEUM RUGBY FEMALE AND MALE CLUB-APRC- AND FECARUGBY</t>
  </si>
  <si>
    <t>Littoral region, Douala for Addax clubs and Younde for FECARUGBY</t>
  </si>
  <si>
    <t>2020 championship</t>
  </si>
  <si>
    <t>Support to Cameroon Rugby Association (Insurance, equipment…)</t>
  </si>
  <si>
    <t>PETROMINES SCHOOL, FACULTY OF SCIENCES- DOUALA UNIVESITY</t>
  </si>
  <si>
    <t>Ministry of Public Health</t>
  </si>
  <si>
    <t>Support to the State of Cameroon for the Covid-2020</t>
  </si>
  <si>
    <t>Commentaire</t>
  </si>
  <si>
    <t>Volume
bbl</t>
  </si>
  <si>
    <t>Identité du Bénéficiaire (Nom, fonction)</t>
  </si>
  <si>
    <t xml:space="preserve">Bloc/permis </t>
  </si>
  <si>
    <t>Région du bénéficiaire</t>
  </si>
  <si>
    <t xml:space="preserve">Montant </t>
  </si>
  <si>
    <t>Devise (USD / FCFA)</t>
  </si>
  <si>
    <t>Dodo Faroukou, chef du village</t>
  </si>
  <si>
    <t>Village Lom Pangar</t>
  </si>
  <si>
    <t>Mekadi Francois, Chef du village</t>
  </si>
  <si>
    <t>Village Ndoumba Kanga</t>
  </si>
  <si>
    <t>Dahiro, Agriculteur</t>
  </si>
  <si>
    <t>Village Bipindi</t>
  </si>
  <si>
    <t>Zenker, Agriculteur</t>
  </si>
  <si>
    <t>Nzoue Celine, Cultivatrice</t>
  </si>
  <si>
    <t>Ndayick Adrien Christian, Agriculteur</t>
  </si>
  <si>
    <t>Adang Cecile, Cultivatrice</t>
  </si>
  <si>
    <t>Mbomang Liliane, Cultivatrice</t>
  </si>
  <si>
    <t>Village Bikondo</t>
  </si>
  <si>
    <t xml:space="preserve">Nom de la taxe / flux </t>
  </si>
  <si>
    <t>Date de paiement</t>
  </si>
  <si>
    <t>Montant FCFA</t>
  </si>
  <si>
    <t>Montant
USD</t>
  </si>
  <si>
    <t>N° du reçu / quittance</t>
  </si>
  <si>
    <r>
      <t xml:space="preserve">N° liquidation </t>
    </r>
    <r>
      <rPr>
        <b/>
        <sz val="10"/>
        <color rgb="FFFF0000"/>
        <rFont val="Trebuchet MS"/>
        <family val="2"/>
      </rPr>
      <t>(*)</t>
    </r>
  </si>
  <si>
    <t xml:space="preserve">Payé à / Reçu de </t>
  </si>
  <si>
    <r>
      <t xml:space="preserve">Bloc / Permis </t>
    </r>
    <r>
      <rPr>
        <b/>
        <sz val="10"/>
        <color rgb="FFFF0000"/>
        <rFont val="Trebuchet MS"/>
        <family val="2"/>
      </rPr>
      <t>(**)</t>
    </r>
  </si>
  <si>
    <t>Commentaires</t>
  </si>
  <si>
    <t>Niveau</t>
  </si>
  <si>
    <t>Nationalité</t>
  </si>
  <si>
    <t>Masse salariale en milliards FCFA</t>
  </si>
  <si>
    <t>Etrangère</t>
  </si>
  <si>
    <t>Technéciens supérieurs et cadres moyens</t>
  </si>
  <si>
    <t xml:space="preserve">Technéciens, agents de maitrise et ouvriers qualifiés </t>
  </si>
  <si>
    <t xml:space="preserve">Employés, ouvriés, apprentis </t>
  </si>
  <si>
    <t>LOGBABA - NDOGPASSI - BONABERI</t>
  </si>
  <si>
    <t>Logbaba - Douala</t>
  </si>
  <si>
    <t xml:space="preserve">COMMUNITY WORKER HEALTH BILL </t>
  </si>
  <si>
    <t>PYMT/COMMUNITY WORKERS JAN 20</t>
  </si>
  <si>
    <t>PYMT/COMMUNITY WORKERS FEB 20</t>
  </si>
  <si>
    <t>PYMT/COMMUNITY WORKERS MAR 20</t>
  </si>
  <si>
    <t>PYMT/COMMUNITY WORKERS APR 20</t>
  </si>
  <si>
    <t>PYMT/COMMUNITY WORKERS MAY 20</t>
  </si>
  <si>
    <t>PYMT/COMMUNITY WORKERS JUN 20</t>
  </si>
  <si>
    <t>PYMT/COMMUNITY WORKERS JUL 20</t>
  </si>
  <si>
    <t>PYMT/COMMUNITY WORKERS AUG 20</t>
  </si>
  <si>
    <t>PYMT/COMMUNITY WORKERS SEP 20</t>
  </si>
  <si>
    <t>PYMT/COMMUNITY WORKERS OCT 20</t>
  </si>
  <si>
    <t>PYMT/COMMUNITY WORKERS NOV 20</t>
  </si>
  <si>
    <t>PYMT/COMMUNITY WORKERS DEC 20</t>
  </si>
  <si>
    <t>REGIONAL DELEGATION OF ENVIRONMENT</t>
  </si>
  <si>
    <t>Douala</t>
  </si>
  <si>
    <t>PYMT DELEGATE ENV'T/WLD ENNT D</t>
  </si>
  <si>
    <t>District Hospital Bonassama, District Hospital Logbaba, Ndogpassi &amp; Others</t>
  </si>
  <si>
    <t>CSR CASH DONATION TO COMMUNITY</t>
  </si>
  <si>
    <t>AGAPE (underprivileged kids) - NEWBELL /  Shelter for IDPs  - Makepe</t>
  </si>
  <si>
    <t>Bedroom furniture &amp; other essential items</t>
  </si>
  <si>
    <t>Disposable masks for Donation</t>
  </si>
  <si>
    <t>Covid19 donations to Community</t>
  </si>
  <si>
    <t>Covid19 wash stations-Donation</t>
  </si>
  <si>
    <t>HAND GLOVES &amp;SAFETY GLASSES CW</t>
  </si>
  <si>
    <t>Groupe Scolaire Bilingue Esperance Divine - Sodiko Village</t>
  </si>
  <si>
    <t>Primary School Desks CSR</t>
  </si>
  <si>
    <t>Transport of 180 donated desks</t>
  </si>
  <si>
    <t>Water Borehole rehabilitation</t>
  </si>
  <si>
    <t>01</t>
  </si>
  <si>
    <t>Contratuels</t>
  </si>
  <si>
    <t>03</t>
  </si>
  <si>
    <t>NOBLE ENERGY CAMEROON LTD</t>
  </si>
  <si>
    <t>NOBLE ENERGY INC</t>
  </si>
  <si>
    <t>100.00%</t>
  </si>
  <si>
    <t>New York (NYSE)</t>
  </si>
  <si>
    <t>NEW AGE CAMEROON OFFSHORE PETROLEUM S.A</t>
  </si>
  <si>
    <t>NEW AGE (African Global Energy) Ltd</t>
  </si>
  <si>
    <t>UK - ENGLAND</t>
  </si>
  <si>
    <t>New Age Cameroon Offshore Petroleum SA est détenue à 100% par New Age Cameroon Limited qui est détenue à 100% par New Age Holding Limited qui elle aussi est détenue à 100% par New Age (African Global Energy) Limited. La structure de capital de cette dernière se présente comme suit : Topaz Opportunities Ltd est détenue à 100% par VAGIT ALEKPEROV de nationalité russe né le 01/09/1950</t>
  </si>
  <si>
    <t>Nbre d'action</t>
  </si>
  <si>
    <t>% participation</t>
  </si>
  <si>
    <t>Kerogen Investments No.2 Limited</t>
  </si>
  <si>
    <t>Topaz Opportunities Ltd</t>
  </si>
  <si>
    <t>Neptune Energy Investment Limited</t>
  </si>
  <si>
    <t>Margin Finance Company Limited</t>
  </si>
  <si>
    <t>Stanhope Investments</t>
  </si>
  <si>
    <t>Vitol E&amp;P Ltd</t>
  </si>
  <si>
    <t>Kerogen Investment No.10 Limited</t>
  </si>
  <si>
    <t>Autres (&lt;5%)</t>
  </si>
  <si>
    <t>Tower Resources PLC</t>
  </si>
  <si>
    <t>Anglaise</t>
  </si>
  <si>
    <t>Tower Resources Cameroon S.A, filiale à 100 % de Tower Resources plc, détient une participation de 100 % dans le contrat de partage de la production (CPP) de Thali (anciennement connu sous le nom de "Dissoni"),</t>
  </si>
  <si>
    <t>Nom comlplet de la personne physique : Jeremy Asher</t>
  </si>
  <si>
    <t>Nationaité : Anglaise</t>
  </si>
  <si>
    <t>Pays de Résidence : United Kingdom</t>
  </si>
  <si>
    <t>BOWLEVEN PLC</t>
  </si>
  <si>
    <t>CIMENTERIES DU CAMEROUN</t>
  </si>
  <si>
    <t>Carrière</t>
  </si>
  <si>
    <t>SNI CAMEROUN</t>
  </si>
  <si>
    <t> Etat du Cameroun</t>
  </si>
  <si>
    <t>LAFARGEHOLCIM Maroc Afrique</t>
  </si>
  <si>
    <t>Maroc</t>
  </si>
  <si>
    <t>Lafargeholcim Maroc Afrique est filiale à 100% de Lafarge Maroc. Cette dernière est détenue à 50% par LafargeHolcim Group qui est coté sur les marchés boursiers de Paris et de Zurich et 50% par Al Mada (fonds d’investissement panafricain à capitaux privés). Nous n’avons pas obtenu les informations requises sur le(s) propriétaire(s) réel(s) de ce fonds d'investissement.</t>
  </si>
  <si>
    <t>B.D. Tchad</t>
  </si>
  <si>
    <t>Tchadien</t>
  </si>
  <si>
    <t>E. Leguil</t>
  </si>
  <si>
    <t>PP</t>
  </si>
  <si>
    <t>Français</t>
  </si>
  <si>
    <t>Sociment</t>
  </si>
  <si>
    <t>Camerounais</t>
  </si>
  <si>
    <t>P. Regenet</t>
  </si>
  <si>
    <t>RAZEL - BEC SAS</t>
  </si>
  <si>
    <t>Française</t>
  </si>
  <si>
    <t>Aucune information n'a été communiquée sur le(s) propriétaire(s) réel(s) de Razel - BEC SAS</t>
  </si>
  <si>
    <t>Mr PHILIPPE BOURJALLIAT</t>
  </si>
  <si>
    <t>Mr LAURENT CHAUVEL</t>
  </si>
  <si>
    <t>Mr JEROME PERRIN</t>
  </si>
  <si>
    <t>Mr SERGE AILLAUD</t>
  </si>
  <si>
    <t>Mr JEAN GUILLAUME</t>
  </si>
  <si>
    <t>Mr MARC PETIT</t>
  </si>
  <si>
    <t>DANGOTE CEMENT</t>
  </si>
  <si>
    <t>NIGERIAN</t>
  </si>
  <si>
    <t>ALIKO DANGOTE</t>
  </si>
  <si>
    <t>LES GRANULATS DU CAMEROUN</t>
  </si>
  <si>
    <t>MEKO VICTORINE</t>
  </si>
  <si>
    <t>25.00%</t>
  </si>
  <si>
    <t>M. Meko Victorine, de nationalité camerounaise, est né le 4 janvier 1972. Il détient 25% du capital acquis en 2007.</t>
  </si>
  <si>
    <t>ELIES SANI</t>
  </si>
  <si>
    <t>15.00%</t>
  </si>
  <si>
    <t>M. Elies Sani, de nationalité camerounaise, est né le 1 octobre 1950. Il détient 15% du capital acquis en 2007.</t>
  </si>
  <si>
    <t xml:space="preserve">MAURICE KOUOH EYOUM </t>
  </si>
  <si>
    <t>M. Maurice Kouoh Eyoum, de nationalité camerounaise, est né le 4 décembre 1941. Il détient 15% du capital acquis en 2007.</t>
  </si>
  <si>
    <t>PINLAP KAMWA SERGE</t>
  </si>
  <si>
    <t>2.00%</t>
  </si>
  <si>
    <t>JEAN CLAUDE KENMOGNE</t>
  </si>
  <si>
    <t>9.00%</t>
  </si>
  <si>
    <t>M. Jean Claude Kenmogne, de nationalité camerounaise, est né le 9 mai 1905. Il détient 9% du capital acquis en 2007.</t>
  </si>
  <si>
    <t>EMILE RAUL AMOUGOU ESSONO</t>
  </si>
  <si>
    <t>5.00%</t>
  </si>
  <si>
    <t>M. Emile Raul Amougou Essono, de nationalité camerounaise, est né le 28 décembre 1956. Il détient 5% du capital acquis en 2007.</t>
  </si>
  <si>
    <t>JEAN MARIE TCHONGA</t>
  </si>
  <si>
    <t>M. Jean Marie Tchonga, de nationalité camerounaise, est né le 20 avril 1962. Il détient 5% du capital acquis en 2007.</t>
  </si>
  <si>
    <t>NANA DJOMOUO FABIEN DESIRE</t>
  </si>
  <si>
    <t>4.00%</t>
  </si>
  <si>
    <t>DANIEL MERLIN TCHIENGUE</t>
  </si>
  <si>
    <t>PIERRE KENMOGNE</t>
  </si>
  <si>
    <t>JEAN GAKAM</t>
  </si>
  <si>
    <t>M. Jean Gakam, de nationalité camerounaise, est en 1962. Il détient 5% du capital acquis en 2007 avec 11% des droits de vote.</t>
  </si>
  <si>
    <t>KTM-CAMEROUN SARL</t>
  </si>
  <si>
    <t>11.00%</t>
  </si>
  <si>
    <t>NOM DE LA STUCTURE ET BOITE POSTALE</t>
  </si>
  <si>
    <t>ARRETE</t>
  </si>
  <si>
    <t>DUREE DU PERMIS</t>
  </si>
  <si>
    <t>TYPE</t>
  </si>
  <si>
    <t>SUBSTCES</t>
  </si>
  <si>
    <t xml:space="preserve">PROSPECTA RESOURCES LTD BP 12546 YAOUNDE </t>
  </si>
  <si>
    <t>N°000374</t>
  </si>
  <si>
    <t>A</t>
  </si>
  <si>
    <t>RUTILE ET SUBSTCES CONNEXES</t>
  </si>
  <si>
    <t>SOFT MINING CORPORATION BP 2643 Douala</t>
  </si>
  <si>
    <t>KETTE 2</t>
  </si>
  <si>
    <t>N°000373</t>
  </si>
  <si>
    <t>OR ET SUBSTCES CONNEXES</t>
  </si>
  <si>
    <t>GEOCAM MINING CAMEROON BP 4313 YAOUNDE</t>
  </si>
  <si>
    <t>BENOUE</t>
  </si>
  <si>
    <t>N°000323</t>
  </si>
  <si>
    <t>OR CUIVRE WOLFRAMITE ET SUBSTCES CONNEXES</t>
  </si>
  <si>
    <t>SOFT MINING CORPORATION BP 2643 Douala (REVERSE 000147/26/04/2022)</t>
  </si>
  <si>
    <t>KETTE 1</t>
  </si>
  <si>
    <t>N°000299</t>
  </si>
  <si>
    <t>TCHOLLIRE</t>
  </si>
  <si>
    <t>N°000293</t>
  </si>
  <si>
    <t>OR ARGENT CUIVRE ZINC ET SUBSTCES CONNEXES</t>
  </si>
  <si>
    <t>RESERVOIR MINERALS CAMEROON BP 11792 YAOUNDE</t>
  </si>
  <si>
    <t>N°000288</t>
  </si>
  <si>
    <t>R3</t>
  </si>
  <si>
    <t>RESERVOIRS MINERALS</t>
  </si>
  <si>
    <t>n°000282</t>
  </si>
  <si>
    <t>R2</t>
  </si>
  <si>
    <t>BEST MINING SARL BP 64 DOUALA (REVERSE 000146/26/04/2022)</t>
  </si>
  <si>
    <t>NGARI NGASSA</t>
  </si>
  <si>
    <t>N°00027</t>
  </si>
  <si>
    <t>AVESORO EXPLORATION CAMEROON SARL BP 14364 YDE</t>
  </si>
  <si>
    <t>DJONGO</t>
  </si>
  <si>
    <t>N°000255</t>
  </si>
  <si>
    <t>OR ARGENT CUIVRE ZINC PLOMB DIAMT FER ET SUBSTCES CONNEXES</t>
  </si>
  <si>
    <t>FOKUS MINING SARL TEL 694 03 03 24</t>
  </si>
  <si>
    <t>LOM</t>
  </si>
  <si>
    <t>N°000253</t>
  </si>
  <si>
    <t>GOLD LABEL MINING TRADE SARL TEL 694 55 79 00</t>
  </si>
  <si>
    <t>CAMPO NORD</t>
  </si>
  <si>
    <t>N°000251</t>
  </si>
  <si>
    <t>FER ET SUBSTCES CONNEXES</t>
  </si>
  <si>
    <t>MEDOUMB'S MINES SARL BP 6861 YAOUNDE</t>
  </si>
  <si>
    <t>koubou 3</t>
  </si>
  <si>
    <t>n°000243</t>
  </si>
  <si>
    <t>or et substces connexes</t>
  </si>
  <si>
    <t>NEFCAM BP 2770 YAOUNDE</t>
  </si>
  <si>
    <t>BAINA</t>
  </si>
  <si>
    <t>N°000244</t>
  </si>
  <si>
    <t xml:space="preserve">XPLOR-TEC B.P 1921YAOUNDE </t>
  </si>
  <si>
    <t>YANGAMO 3</t>
  </si>
  <si>
    <t>n°000240</t>
  </si>
  <si>
    <t>BISSONG KAMEAIR</t>
  </si>
  <si>
    <t>TOUKI</t>
  </si>
  <si>
    <t>N°000221</t>
  </si>
  <si>
    <t>TIGNERE</t>
  </si>
  <si>
    <t>N°000214</t>
  </si>
  <si>
    <t>WOUMBOU II</t>
  </si>
  <si>
    <t>N°000213</t>
  </si>
  <si>
    <t xml:space="preserve">HIGHCOUNTRY CAMEROON LTD B.P 726 LIMBE </t>
  </si>
  <si>
    <t>N°000192</t>
  </si>
  <si>
    <t>R1</t>
  </si>
  <si>
    <t>BABALKHER BP 3928 YAOUNDE</t>
  </si>
  <si>
    <t>MEIGANGA NORD</t>
  </si>
  <si>
    <t>N°000181</t>
  </si>
  <si>
    <t xml:space="preserve">                    31/06/2023</t>
  </si>
  <si>
    <t>PROMETAL MINING SARL BP 3061 DOUALA</t>
  </si>
  <si>
    <t>POLONGWE</t>
  </si>
  <si>
    <t>N°000182</t>
  </si>
  <si>
    <t>31/06/2023</t>
  </si>
  <si>
    <t>YANGAMO EST</t>
  </si>
  <si>
    <t>N°000175</t>
  </si>
  <si>
    <t>LOLABE II</t>
  </si>
  <si>
    <t>N°000168</t>
  </si>
  <si>
    <t>CAMEROON HUAXIN TRADING CO BP 5205 YAOUNDE (REVERSE 000148/26/04/2022)</t>
  </si>
  <si>
    <t>PETEL</t>
  </si>
  <si>
    <t>N°000151</t>
  </si>
  <si>
    <t>ETAIN ET SUBSTCES CONNEXES</t>
  </si>
  <si>
    <t>WECORE SA BP 6354 YAOUNDE</t>
  </si>
  <si>
    <t>DZENG</t>
  </si>
  <si>
    <t>N°000154</t>
  </si>
  <si>
    <t>WEST AFRIC EXPLORATION CAMEROON BP 12546 DOUALA</t>
  </si>
  <si>
    <t>FOUMB III</t>
  </si>
  <si>
    <t>N°000148</t>
  </si>
  <si>
    <t xml:space="preserve">BAUXITE et substce connexes </t>
  </si>
  <si>
    <t>JAMB'S AVENIR SARL TEL: 699 278 273</t>
  </si>
  <si>
    <t>N°000130</t>
  </si>
  <si>
    <t>OPTIMUM MINING RESSOURCES B.P 35442YAOUNDE</t>
  </si>
  <si>
    <t>KOUBOU</t>
  </si>
  <si>
    <t>N°000104</t>
  </si>
  <si>
    <t>CAMEROON MINING CORPORATION BP 35616 YAOUNDE</t>
  </si>
  <si>
    <t>MESSOK EST</t>
  </si>
  <si>
    <t>N°000095</t>
  </si>
  <si>
    <t>COBALT ET SUBSTCES CONNEXES</t>
  </si>
  <si>
    <t>COMPAGNIE CAMEROUNAISE DES MINES BP 35561 YAOUNDE</t>
  </si>
  <si>
    <t xml:space="preserve">BINGA MINKO </t>
  </si>
  <si>
    <t>N°000094</t>
  </si>
  <si>
    <t>ESEKA MINING CORPORATION TEL: 699 641 821</t>
  </si>
  <si>
    <t>ESEKA II</t>
  </si>
  <si>
    <t>N°000093</t>
  </si>
  <si>
    <t>KENTZOU</t>
  </si>
  <si>
    <t>N°000091</t>
  </si>
  <si>
    <t>FOUMB II</t>
  </si>
  <si>
    <t>N°000092</t>
  </si>
  <si>
    <t>MARTAP I</t>
  </si>
  <si>
    <t>N°000089</t>
  </si>
  <si>
    <t>FOUMB I</t>
  </si>
  <si>
    <t>N°000090</t>
  </si>
  <si>
    <t xml:space="preserve">BAUXITE Et substce connexes </t>
  </si>
  <si>
    <t>CAMINEX SARL B.P 14364 YAOUNDE</t>
  </si>
  <si>
    <t>N°000087</t>
  </si>
  <si>
    <t>CHANGEMENT PROGRAMME</t>
  </si>
  <si>
    <t>BAFIA MINERALS RESOURCES SARL</t>
  </si>
  <si>
    <t>BAFIA I</t>
  </si>
  <si>
    <t>N°000072</t>
  </si>
  <si>
    <t>RUTILE? OR ET SUBSTCES CONNEXES</t>
  </si>
  <si>
    <t>BAFIA II</t>
  </si>
  <si>
    <t>N°000071</t>
  </si>
  <si>
    <t>RUTILE, OR ET SUBSTCES CONNEXES</t>
  </si>
  <si>
    <t>NKOMIRES</t>
  </si>
  <si>
    <t>NKOLKOSE II</t>
  </si>
  <si>
    <t>N°000074</t>
  </si>
  <si>
    <t>NKOLKOSE I</t>
  </si>
  <si>
    <t>N°000073</t>
  </si>
  <si>
    <t>N°000065</t>
  </si>
  <si>
    <t>BWA RESOURCES CAMEROON BP 6184 YDE</t>
  </si>
  <si>
    <t>DEHANE</t>
  </si>
  <si>
    <t>N°000060</t>
  </si>
  <si>
    <t>SOCIETE MINIERE DE L'EST BP 62 BATOURI</t>
  </si>
  <si>
    <t>MOBIA</t>
  </si>
  <si>
    <t>N°000015</t>
  </si>
  <si>
    <t>BELABO MINING CORPORATION SARL BP 12166 YAOUNDE</t>
  </si>
  <si>
    <t>NDELELE</t>
  </si>
  <si>
    <t>N°000013</t>
  </si>
  <si>
    <t>BILTMORE STONES LTD</t>
  </si>
  <si>
    <t>LOLABE</t>
  </si>
  <si>
    <t>N°00009</t>
  </si>
  <si>
    <t>PERLIS CORPORATION BP 4883 DOUALA</t>
  </si>
  <si>
    <t>BIDOU NORD</t>
  </si>
  <si>
    <t>N°000010</t>
  </si>
  <si>
    <t>N°000672</t>
  </si>
  <si>
    <t>BOREL MINING SARL BP 12050 YDE</t>
  </si>
  <si>
    <t>LOMIE MINTOM</t>
  </si>
  <si>
    <t>N°000671</t>
  </si>
  <si>
    <t>CALCAIRE ET SUBSTCES CONNEXES</t>
  </si>
  <si>
    <t>N°000618</t>
  </si>
  <si>
    <t>ERAMET CAMEROON SA BP 35580 YAOUNDE</t>
  </si>
  <si>
    <t>n°000614</t>
  </si>
  <si>
    <t>n°000613</t>
  </si>
  <si>
    <t>n°000612</t>
  </si>
  <si>
    <t>n°000611</t>
  </si>
  <si>
    <t>n°000610</t>
  </si>
  <si>
    <t>CODIAS</t>
  </si>
  <si>
    <t>N°000517</t>
  </si>
  <si>
    <t>SOCIETE GENERALE D'APPROVISIONNEMENT (SOGEDA) B.P 2354YAOUNDE</t>
  </si>
  <si>
    <t>n°000507</t>
  </si>
  <si>
    <t>BOMINE SARL</t>
  </si>
  <si>
    <t>N°000176</t>
  </si>
  <si>
    <t>JERUN &amp; CIE SARL BP 533 EBOLOWA</t>
  </si>
  <si>
    <t>N°000203</t>
  </si>
  <si>
    <t>NICKEL COBALT ET SUBSTCES CONNEXES</t>
  </si>
  <si>
    <t>BOCOM PETROLEUM SA BP 12262 DOUALA</t>
  </si>
  <si>
    <t>N°000837</t>
  </si>
  <si>
    <t>OR NICKEL COBALT ET SUBSTCES CONNEXES</t>
  </si>
  <si>
    <t>MERIMBA REOURCES CAMEROON LTD</t>
  </si>
  <si>
    <t>n°000511</t>
  </si>
  <si>
    <t>n°000512</t>
  </si>
  <si>
    <t>CAMALCO CAMEROUN BP 35616 YAOUNDE</t>
  </si>
  <si>
    <t>N°000477 BIS</t>
  </si>
  <si>
    <t xml:space="preserve">bauxite et substce connexes </t>
  </si>
  <si>
    <t>N°000478 BIS</t>
  </si>
  <si>
    <t>N°000476 BIS</t>
  </si>
  <si>
    <t>SOCIETE TABOLO MINING SARL TEL: 690 416 141</t>
  </si>
  <si>
    <t>n°000296</t>
  </si>
  <si>
    <t>ARSAGLO MINING COMPY BP 4840 YAOUNDE</t>
  </si>
  <si>
    <t>N°000147</t>
  </si>
  <si>
    <t>LIONS RESOURCES BP 12546 DOUALA (renonciation)</t>
  </si>
  <si>
    <t>N°000141</t>
  </si>
  <si>
    <t>COBALT NICKEL ET SUBSTCES CONNEXES</t>
  </si>
  <si>
    <t>LIONS RESOURCES BP 12546 DOUALA(renonciation)</t>
  </si>
  <si>
    <t>N°000143</t>
  </si>
  <si>
    <t>538 A</t>
  </si>
  <si>
    <t>N°000140</t>
  </si>
  <si>
    <t>538 B</t>
  </si>
  <si>
    <t>N°000142</t>
  </si>
  <si>
    <t>N°000146</t>
  </si>
  <si>
    <t>SUD ENERGIE BP 1823 YAOUNDE</t>
  </si>
  <si>
    <t>N°000129</t>
  </si>
  <si>
    <t>FER, OR ET METAUX DE BASE</t>
  </si>
  <si>
    <t>CAMEROON COBALT LIMITED BP 12546 DOUALA (renonciation)</t>
  </si>
  <si>
    <t>N°000124</t>
  </si>
  <si>
    <t>CAMEROON COBALT LIMITED BP 12546 DOUALA(renonciation)</t>
  </si>
  <si>
    <t>N°000125</t>
  </si>
  <si>
    <t>LC EXPLORATION BP 25647 YAOUNDE</t>
  </si>
  <si>
    <t>N°000123</t>
  </si>
  <si>
    <t>N°000118</t>
  </si>
  <si>
    <t>MINDOUROU I</t>
  </si>
  <si>
    <t>N°000116</t>
  </si>
  <si>
    <t>n°000075</t>
  </si>
  <si>
    <t>DACAF BP 147 BATOURI</t>
  </si>
  <si>
    <t>N°000069</t>
  </si>
  <si>
    <t xml:space="preserve">INTERNATIONAL MINING COMPY LTD B.P 35638 YAOUNDE </t>
  </si>
  <si>
    <t>ABS HOLDING</t>
  </si>
  <si>
    <t>MEIGANGA SUD II</t>
  </si>
  <si>
    <t>BERTOUA 2</t>
  </si>
  <si>
    <t>N°000016</t>
  </si>
  <si>
    <t>ABS HOLDING SARL, BP: 33081 YAOUNDE</t>
  </si>
  <si>
    <t>KEDEY II</t>
  </si>
  <si>
    <t>N°000014</t>
  </si>
  <si>
    <t>N°000019</t>
  </si>
  <si>
    <t>N°000018</t>
  </si>
  <si>
    <t>N°000011</t>
  </si>
  <si>
    <t>LC MINERALS LTD BP 25647 YAOUNDE</t>
  </si>
  <si>
    <t>N'DJA</t>
  </si>
  <si>
    <t>n°000012</t>
  </si>
  <si>
    <t xml:space="preserve">GREEN STONE B.P 445 YAOUNDE </t>
  </si>
  <si>
    <t>n°001436</t>
  </si>
  <si>
    <t>ARCHIDONA MINERALES S,A, BP 12 546 DOUALA</t>
  </si>
  <si>
    <t>n°001432</t>
  </si>
  <si>
    <t>n°001431</t>
  </si>
  <si>
    <t>SOCIETE SUD ENERGIE SARL BP 1823 YAOUNDE</t>
  </si>
  <si>
    <t>n°001421</t>
  </si>
  <si>
    <t xml:space="preserve">fer, or et substces connexes </t>
  </si>
  <si>
    <t>N°001421</t>
  </si>
  <si>
    <t>N°001415</t>
  </si>
  <si>
    <t>KOUBOU II</t>
  </si>
  <si>
    <t>N°001417</t>
  </si>
  <si>
    <t>CAMEROON EMERGENCE CORPORATION B.P 35493YAOUNDE</t>
  </si>
  <si>
    <t>n°001395</t>
  </si>
  <si>
    <t>AURINKO CAMEROUN SARL BP 17 057 YAOUNDE</t>
  </si>
  <si>
    <t>n°001382</t>
  </si>
  <si>
    <t>n°001376</t>
  </si>
  <si>
    <t>CAMEROON EXTRACTION LTD BP 35 616 YAOUNDE</t>
  </si>
  <si>
    <t>NDJIMOM</t>
  </si>
  <si>
    <t>n°001352</t>
  </si>
  <si>
    <t>n°001334</t>
  </si>
  <si>
    <t>n°001292</t>
  </si>
  <si>
    <t>n°001284</t>
  </si>
  <si>
    <t>n°001288</t>
  </si>
  <si>
    <t>GOLD LABEL MINING SARL BP 35081 YAOUNDE</t>
  </si>
  <si>
    <t>n°001287</t>
  </si>
  <si>
    <t>n°001254</t>
  </si>
  <si>
    <t>n°001233</t>
  </si>
  <si>
    <t>SOCIETE GOODLUCK MINING SARL, BP 3617 YAOUNDE</t>
  </si>
  <si>
    <t>BETARE OYA SUD II</t>
  </si>
  <si>
    <t>n°001215</t>
  </si>
  <si>
    <t>GEOCAM GOLD SARL B.P 34375YAOUNDE</t>
  </si>
  <si>
    <t>n°001196</t>
  </si>
  <si>
    <t>STONES D GOLD BP 34375 YAOUNDE</t>
  </si>
  <si>
    <t>n°001195</t>
  </si>
  <si>
    <t>OR ET FER</t>
  </si>
  <si>
    <t xml:space="preserve">SU YANG SARL B.P 12111YAOUNDE </t>
  </si>
  <si>
    <t>MAMA 4</t>
  </si>
  <si>
    <t>n°001168</t>
  </si>
  <si>
    <t>GLOBAL ABS ENGINEERING SARL BP 15691 YAOUNDE</t>
  </si>
  <si>
    <t>n°001123</t>
  </si>
  <si>
    <t xml:space="preserve">MGI PARTNERS CAMEROON SA B.P 35589 YAOUNDE </t>
  </si>
  <si>
    <t>n°001105</t>
  </si>
  <si>
    <t>BEKE KETTE</t>
  </si>
  <si>
    <t>n°001104</t>
  </si>
  <si>
    <t>EUFRASIA CAMEROUN BP 13271 YAOUNDE</t>
  </si>
  <si>
    <t>n°001068</t>
  </si>
  <si>
    <t>n°000933</t>
  </si>
  <si>
    <t>SOUTHLD MINING CAMEROON SARL, BP: 594 BERTOUA</t>
  </si>
  <si>
    <t>LES CIMENTERIES DU CAMEROUNS (CIMENCAM) B.P 1323DOUALA</t>
  </si>
  <si>
    <t>n°000890</t>
  </si>
  <si>
    <t>R4</t>
  </si>
  <si>
    <t>MARBRE</t>
  </si>
  <si>
    <t>MONGOKELE MINING COMPY B.P 15771DOUALA</t>
  </si>
  <si>
    <t>n°000880</t>
  </si>
  <si>
    <t>OR DIAMT ET SUBSTCES NONNEXES</t>
  </si>
  <si>
    <t xml:space="preserve">HARVEST MINING CORPORATION (HMC) SA B.P 4331 YAOUNDE </t>
  </si>
  <si>
    <t>n°000872</t>
  </si>
  <si>
    <t>NAINA CAMEROUN SARL</t>
  </si>
  <si>
    <t>n°000878</t>
  </si>
  <si>
    <t>n°000804</t>
  </si>
  <si>
    <t>G-STONES RESOURCES LTD B.P 34375 YAOUNDE</t>
  </si>
  <si>
    <t>n°000770</t>
  </si>
  <si>
    <t>BIPINDI</t>
  </si>
  <si>
    <t>n°000771</t>
  </si>
  <si>
    <t>CAMEROON MINERALS D RESIURCES SARL BP 4056 YAOUNDE</t>
  </si>
  <si>
    <t>n°000750</t>
  </si>
  <si>
    <t>NICKEL COBALT OR ET SUBSTCES CONNEXES</t>
  </si>
  <si>
    <t>n°000749</t>
  </si>
  <si>
    <t>FAHID SA BP 4079 DOUALA</t>
  </si>
  <si>
    <t>n°000738</t>
  </si>
  <si>
    <t>MAMA WASSDE</t>
  </si>
  <si>
    <t>n°000739</t>
  </si>
  <si>
    <t>BOCOM PETROLEUM SA B.P 12262 DOUALA</t>
  </si>
  <si>
    <t>n°000703</t>
  </si>
  <si>
    <t>n°000704</t>
  </si>
  <si>
    <t>n°000707</t>
  </si>
  <si>
    <t>BC CORPORATION SARL</t>
  </si>
  <si>
    <t>n°000670</t>
  </si>
  <si>
    <t>n°000671</t>
  </si>
  <si>
    <t>SOCIETE CAMEROUNAISE D'EXPLOITATION MINIERE (SCEM) SA B.P 3617YAOUNDE</t>
  </si>
  <si>
    <t>n°000669</t>
  </si>
  <si>
    <t>DJOUM III</t>
  </si>
  <si>
    <t>n°000583</t>
  </si>
  <si>
    <t>URIUM OR FER DIAMT METAUX DE BASE METAUX GROUPE PLATINE</t>
  </si>
  <si>
    <t>n°000554</t>
  </si>
  <si>
    <t>OR SAPHIR SUBSTCES CONNEXES</t>
  </si>
  <si>
    <t>n°000555</t>
  </si>
  <si>
    <t>CAMEROON MINERALS D RESOURCES SARL BP 34428 YAOUNDE</t>
  </si>
  <si>
    <t>n°000506</t>
  </si>
  <si>
    <t>OR TERRES RARES ET SUBSTCES CONNEXES</t>
  </si>
  <si>
    <t>n°000505</t>
  </si>
  <si>
    <t>INVEST AFRICA PLC B.P 7712 YAOUNDE</t>
  </si>
  <si>
    <t>GUIWA YANGAMO II</t>
  </si>
  <si>
    <t>n°000491</t>
  </si>
  <si>
    <t>n°000490</t>
  </si>
  <si>
    <t>KADEY EST</t>
  </si>
  <si>
    <t>n°000501</t>
  </si>
  <si>
    <t>BETARE OYA NORD</t>
  </si>
  <si>
    <t>n°000497</t>
  </si>
  <si>
    <t>MINTECH CAMEROUN SARL</t>
  </si>
  <si>
    <t>n°000483</t>
  </si>
  <si>
    <t>CAMEROON MINERALS D RESOURCES SARL BP 4056 YAOUNDE</t>
  </si>
  <si>
    <t>n°000466</t>
  </si>
  <si>
    <t>OR, TERRES RARES ET SUBSTCES CONNEXES</t>
  </si>
  <si>
    <t>n°000465</t>
  </si>
  <si>
    <t>n°000469</t>
  </si>
  <si>
    <t>R4 CHANGEMENT PROGR</t>
  </si>
  <si>
    <t>EUROPAFRIKA EDELMETALL SA BP 5032 DOUALA</t>
  </si>
  <si>
    <t>n°000468</t>
  </si>
  <si>
    <t>SOCIETE CIVILE IMMOBILIERE LES TROPIQUES BP 4751 DOUALA</t>
  </si>
  <si>
    <t>KOM EST</t>
  </si>
  <si>
    <t>n°000458</t>
  </si>
  <si>
    <t>SOUTHLAND MINING CAMEROON SARL, BP: 594 BERTOUA</t>
  </si>
  <si>
    <t>n°000407</t>
  </si>
  <si>
    <t>BANGBEL 2</t>
  </si>
  <si>
    <t>n°000400</t>
  </si>
  <si>
    <t>n°000365</t>
  </si>
  <si>
    <t>n°000321</t>
  </si>
  <si>
    <t>OR TE SUBSTCES CONNEXES</t>
  </si>
  <si>
    <t>ABS HOLDING SARL, BP:</t>
  </si>
  <si>
    <t>n°000275</t>
  </si>
  <si>
    <t>OR, DIAMT ET SUBSTCES CONNEXES</t>
  </si>
  <si>
    <t>INTERNATIONALE DE DEVELOPPEMENT SARL</t>
  </si>
  <si>
    <t>n°000276</t>
  </si>
  <si>
    <t>SINOSTEEL, BP: 252 YAOUNDE</t>
  </si>
  <si>
    <t>n°000277</t>
  </si>
  <si>
    <t>AURINKO CAMEROUN SARL</t>
  </si>
  <si>
    <t>n°000156</t>
  </si>
  <si>
    <t>n°000136</t>
  </si>
  <si>
    <t>PRECIOUS METAL RESOURCES, BP: 74 YAOUNDE</t>
  </si>
  <si>
    <t>n°000091</t>
  </si>
  <si>
    <t xml:space="preserve">CODIAS </t>
  </si>
  <si>
    <t>CODIAS SA B.P14465YAOUNDE</t>
  </si>
  <si>
    <t>n°00002</t>
  </si>
  <si>
    <t>Paiements en nature (sous forme de projet)</t>
  </si>
  <si>
    <t>Coût du Projet encouru durant 2020</t>
  </si>
  <si>
    <t>L'ARCHE DE MARIE SARL</t>
  </si>
  <si>
    <t>Arbre de noel pour les orphelins</t>
  </si>
  <si>
    <t>Hopital de district de  NewBell</t>
  </si>
  <si>
    <t xml:space="preserve">Refection de l'unité pédiatrique de l'hôpital </t>
  </si>
  <si>
    <t>MAIN DANS LA MAIN BONAMOUSSADI</t>
  </si>
  <si>
    <t>Dons et fournitures de manuels scolaires 2019/2020 à l'orphelinat</t>
  </si>
  <si>
    <t>Divers Hopitaux (Hopital LAQUINTINI/Hopital de district de BONASSAMA/Hopital Gynéco-Obstétrique et pédiatrique de DOUALA)</t>
  </si>
  <si>
    <t>Dons en matériels médicales pour la lutte contre la pandémie COVID-19</t>
  </si>
  <si>
    <t>UCAC - ICAM</t>
  </si>
  <si>
    <t>Soutien à la Formation des ingénieurs nationaux</t>
  </si>
  <si>
    <t>Stagiaires</t>
  </si>
  <si>
    <t>Contribution à la formation et à l'éducation des jeunes au moyens de stages</t>
  </si>
  <si>
    <t>E-MINING VENTURE &amp; ADVISORY PLC</t>
  </si>
  <si>
    <t>SPONSORING FORUM DOUANES ENTREPRISES 2020</t>
  </si>
  <si>
    <t>PRDR</t>
  </si>
  <si>
    <t>ARRONDISSEMENT DE LA LOUKOUNDJE</t>
  </si>
  <si>
    <t>Soutien à la célébrationde la fete de la jeunesse du 11/02/2020 dans la LOUKOUNDJE</t>
  </si>
  <si>
    <t>PREFECTURE DE L'OCEAN</t>
  </si>
  <si>
    <t>Soutien à la célébration de la fete de la jeunesse du 11/02/2020 dans la zone de Kribi</t>
  </si>
  <si>
    <t>IECD</t>
  </si>
  <si>
    <t>Appui à l'IECD pour le financement des PME dans la zone de Kribi</t>
  </si>
  <si>
    <t>Identité du Bénéficiaire</t>
  </si>
  <si>
    <t>(Nom, fonction)</t>
  </si>
  <si>
    <t>Montant</t>
  </si>
  <si>
    <t xml:space="preserve">Devise </t>
  </si>
  <si>
    <t xml:space="preserve">Montant en FCFA </t>
  </si>
  <si>
    <t xml:space="preserve"> </t>
  </si>
  <si>
    <t>Paiements sociaux obligatoires</t>
  </si>
  <si>
    <t>PERCAM</t>
  </si>
  <si>
    <t xml:space="preserve">Paiements sociaux volontaires </t>
  </si>
  <si>
    <t>CARRIERE DE FOUMBAN (GROUPE DES EXPLOITANTS)</t>
  </si>
  <si>
    <t>CARRIERE DE KAMDJO</t>
  </si>
  <si>
    <t>CARRIERE PONT SUR LA DIBAMBA</t>
  </si>
  <si>
    <t>CARRIERE SEMI MECANISE</t>
  </si>
  <si>
    <t>CARRIERES DE FOUMBOT (GROUPE DES EXPLOITANTS)</t>
  </si>
  <si>
    <t>CARRIERRE PONT SUR LA DIAMBA</t>
  </si>
  <si>
    <t>CHINA MEILAN CAMEROON COMPANY SARL</t>
  </si>
  <si>
    <t>CIMENTERIE DU CAMEROUN</t>
  </si>
  <si>
    <t>CONSTRUCTION ENGINEERING COMPAGNY</t>
  </si>
  <si>
    <t>CROISIERE BTP SARL</t>
  </si>
  <si>
    <t>DANGOTE CAMEROUN INDUSTRIES</t>
  </si>
  <si>
    <t>EDOK ETER</t>
  </si>
  <si>
    <t>FERREIRA AFRICA SARL</t>
  </si>
  <si>
    <t>JS MINING SARL</t>
  </si>
  <si>
    <t>LES CARRIERES ARTISANALES DE DJEDEM</t>
  </si>
  <si>
    <t>LES GRANULATS DU CAM</t>
  </si>
  <si>
    <t>NJICHOUIBOU (CARRIERE DE FOUMBAN)</t>
  </si>
  <si>
    <t>RAZEL SA</t>
  </si>
  <si>
    <t>ROUTES D'AFRIQUE</t>
  </si>
  <si>
    <t xml:space="preserve">ROYAL QUARRY COMPAGNY </t>
  </si>
  <si>
    <t>SOCIETE CAMEROUNAISE DES PIERRES ET GRAVIERS</t>
  </si>
  <si>
    <t>SOGEA SATOM SUCCURSALE</t>
  </si>
  <si>
    <t>TABOLO MINING</t>
  </si>
  <si>
    <t>UNITED TRANSPORT AFRICA</t>
  </si>
  <si>
    <t>Flux de Paiement en nature</t>
  </si>
  <si>
    <t>Paiements des sociétés pétrolières à la SNH</t>
  </si>
  <si>
    <t>NOBLE ENERGY CAM LIMITED</t>
  </si>
  <si>
    <t>CAM.OOFSHORE PETROLEUM SA</t>
  </si>
  <si>
    <t xml:space="preserve">TOWER RESOURCES CAMEROON SA </t>
  </si>
  <si>
    <t>YAN CHANG</t>
  </si>
  <si>
    <t>STE GOLAR CAMEROON</t>
  </si>
  <si>
    <t>Droits d'enregistrement</t>
  </si>
  <si>
    <t>Impôt sur les Revenus des Personnes Physiques</t>
  </si>
  <si>
    <t>Impôts sur les Sociétés y compris les acomptes et les retenues à la source (pétrolier et non pétrolier)</t>
  </si>
  <si>
    <t>Précompte sur honoraires</t>
  </si>
  <si>
    <t>Retenues sur achats (à vérifier)</t>
  </si>
  <si>
    <t>Prélèvements d’or pour le compte de l’État</t>
  </si>
  <si>
    <t>Transferts directs au Trésor Public par la  SNH</t>
  </si>
  <si>
    <t>Transferts indirects au Trésor Public (Interventions directes SNH)</t>
  </si>
  <si>
    <t>NEW AGE CAMEROON OFFSHORE PETROLEUM SA</t>
  </si>
  <si>
    <t>Autres (Producteurs d'Or)</t>
  </si>
  <si>
    <t>BEST MINING SARL</t>
  </si>
  <si>
    <t>CAMALCO CAMEROUN SA</t>
  </si>
  <si>
    <t>CARRIERE DE BATOUM I</t>
  </si>
  <si>
    <t>CODIAS SA</t>
  </si>
  <si>
    <t>COMPAGNIE MINIERE DU CAMEROUN</t>
  </si>
  <si>
    <t>E ET M GLOBAL MINING SARL</t>
  </si>
  <si>
    <t>ETS AFRICA PREFA MINING BLS</t>
  </si>
  <si>
    <t>GROUPE LE ROCHER SARL</t>
  </si>
  <si>
    <t>HAVEST BTP SARL</t>
  </si>
  <si>
    <t>OR MINING SARL</t>
  </si>
  <si>
    <t xml:space="preserve">SINOSTEELS CAM SA </t>
  </si>
  <si>
    <t>SOTCOCOG</t>
  </si>
  <si>
    <t>STONE MINING GROUP SARL</t>
  </si>
  <si>
    <t>ARRONDISSEMENT</t>
  </si>
  <si>
    <t>DEPARTEMENT</t>
  </si>
  <si>
    <t>akonolinga, ayos, lembe</t>
  </si>
  <si>
    <t>nyong et nfoumou</t>
  </si>
  <si>
    <t>centre</t>
  </si>
  <si>
    <t>mdjou et belabo</t>
  </si>
  <si>
    <t>lom et djerem</t>
  </si>
  <si>
    <t>est</t>
  </si>
  <si>
    <t>MAYO REY</t>
  </si>
  <si>
    <t xml:space="preserve">mdjou </t>
  </si>
  <si>
    <t>LOM et djerem</t>
  </si>
  <si>
    <t>rey bouba et tchollire</t>
  </si>
  <si>
    <t>mayo rey</t>
  </si>
  <si>
    <t>nord</t>
  </si>
  <si>
    <t>LOM ET DJEREM</t>
  </si>
  <si>
    <t>KADEY</t>
  </si>
  <si>
    <t>bétaré oya et garoua boulai</t>
  </si>
  <si>
    <t>CAMPO ET MA'</t>
  </si>
  <si>
    <t>OCE VALLEE NTEM</t>
  </si>
  <si>
    <t>bertoua 1 et belabo</t>
  </si>
  <si>
    <t>MEIGGA</t>
  </si>
  <si>
    <t>MBERE</t>
  </si>
  <si>
    <t>XPLOR-TECH</t>
  </si>
  <si>
    <t>mandjou et belabo</t>
  </si>
  <si>
    <t>BERTOUA ET MDJOU</t>
  </si>
  <si>
    <t>LOM ET DJEREM et KA</t>
  </si>
  <si>
    <t>FARO ET DEO</t>
  </si>
  <si>
    <t>MEIGANGA</t>
  </si>
  <si>
    <t>K1 K2 CAMPO LOKOUN</t>
  </si>
  <si>
    <t>OCEAN</t>
  </si>
  <si>
    <t>MDJOU</t>
  </si>
  <si>
    <t>CAMPO  NIETE</t>
  </si>
  <si>
    <t>OCE</t>
  </si>
  <si>
    <t>mayo darle et bkim</t>
  </si>
  <si>
    <t>mayo byo</t>
  </si>
  <si>
    <t>adamaoua</t>
  </si>
  <si>
    <t>AWAE NKOLOFAMBA</t>
  </si>
  <si>
    <t>MEFOU AFAMBA</t>
  </si>
  <si>
    <t>FOUMB NJIMOM</t>
  </si>
  <si>
    <t>NOUN</t>
  </si>
  <si>
    <t>LOMIE ET YOKADOUMA</t>
  </si>
  <si>
    <t>HAUT NYONG BOUMBA</t>
  </si>
  <si>
    <t>NYONG ET KELLE OCE</t>
  </si>
  <si>
    <t>CENTRE SUD</t>
  </si>
  <si>
    <t>FOUMB MASSAGAM</t>
  </si>
  <si>
    <t>FOUMBAN II</t>
  </si>
  <si>
    <t>MARTAP TIBATI</t>
  </si>
  <si>
    <t>VINA</t>
  </si>
  <si>
    <t>FOUMBAN I</t>
  </si>
  <si>
    <t>DEUK NGORO YAMBETTA</t>
  </si>
  <si>
    <t>MBAM ET KIM ET INOU</t>
  </si>
  <si>
    <t>NGORO NDIKINIMIKI</t>
  </si>
  <si>
    <t>MBAM ET KIN ET INOU</t>
  </si>
  <si>
    <t>BATCHENGA MONATELE</t>
  </si>
  <si>
    <t>LEKIE</t>
  </si>
  <si>
    <t>SAA NTUI MONATELE</t>
  </si>
  <si>
    <t>MBAM ET KIM LEKIE</t>
  </si>
  <si>
    <t>EDEA ET LOKOUNDJE</t>
  </si>
  <si>
    <t>OCEAN S MARITIME</t>
  </si>
  <si>
    <t>SUD LITTORAL</t>
  </si>
  <si>
    <t>KADEY ET BOUMBA</t>
  </si>
  <si>
    <t>LOKOUNDJE ET NYETE</t>
  </si>
  <si>
    <t>LOKOUNDJE, KRIBI</t>
  </si>
  <si>
    <t>FTAK TAGALAI</t>
  </si>
  <si>
    <t>EXTREME NORD</t>
  </si>
  <si>
    <t>MAYO SAVA</t>
  </si>
  <si>
    <t>TOKOMBERE</t>
  </si>
  <si>
    <t>AUT</t>
  </si>
  <si>
    <t>N°000216</t>
  </si>
  <si>
    <t>10ha 01a 25ca</t>
  </si>
  <si>
    <t>SOGEA SATOM</t>
  </si>
  <si>
    <t>MALARBA II</t>
  </si>
  <si>
    <t>DJEREM</t>
  </si>
  <si>
    <t>TIBATI</t>
  </si>
  <si>
    <t>N°000188</t>
  </si>
  <si>
    <t>11ha52a23ca</t>
  </si>
  <si>
    <t>CHINA STATE CONSTRUCTION ENGINEERING CORPORATION</t>
  </si>
  <si>
    <t>LIKOKI</t>
  </si>
  <si>
    <t>MARTAP</t>
  </si>
  <si>
    <t>10ha 12a 89ca</t>
  </si>
  <si>
    <t>HAB BP 3617 YAOUNDE</t>
  </si>
  <si>
    <t>LALAWAI</t>
  </si>
  <si>
    <t>N°000098</t>
  </si>
  <si>
    <t>10HA</t>
  </si>
  <si>
    <t>MAG SARL BP 5241 YAOUNDE</t>
  </si>
  <si>
    <t>MANDJOU AKOKAN</t>
  </si>
  <si>
    <t>MANDJOU</t>
  </si>
  <si>
    <t>N°000097</t>
  </si>
  <si>
    <t>05ha 00a 39ca</t>
  </si>
  <si>
    <t>NJINGOUMBE</t>
  </si>
  <si>
    <t>KOUOPTAMO</t>
  </si>
  <si>
    <t>N°000042</t>
  </si>
  <si>
    <t>28ha82a24ca</t>
  </si>
  <si>
    <t>OYACK I</t>
  </si>
  <si>
    <t>NYONG ET SOO</t>
  </si>
  <si>
    <t>MBALMAYO</t>
  </si>
  <si>
    <t>PE</t>
  </si>
  <si>
    <t>N°000358</t>
  </si>
  <si>
    <t>15ha 01a 76ca</t>
  </si>
  <si>
    <t>pierre</t>
  </si>
  <si>
    <t>FENCO</t>
  </si>
  <si>
    <t>EKONA MBENGUE</t>
  </si>
  <si>
    <t>FAKO</t>
  </si>
  <si>
    <t>MUYUKA</t>
  </si>
  <si>
    <t>N°000354</t>
  </si>
  <si>
    <t>08ha 58a 24ca</t>
  </si>
  <si>
    <t>AKAK ESSE</t>
  </si>
  <si>
    <t>DJA ET LOBO</t>
  </si>
  <si>
    <t>SANGMELIMA</t>
  </si>
  <si>
    <t>N°000322</t>
  </si>
  <si>
    <t>16ha 05a 79 ca</t>
  </si>
  <si>
    <t>CARRIERS ORIENTALE DE BERTOUA TEL 697 972 129</t>
  </si>
  <si>
    <t>BONIS 2</t>
  </si>
  <si>
    <t>BERTOUA 1</t>
  </si>
  <si>
    <t>N°000267</t>
  </si>
  <si>
    <t>11ha 35a 58ca</t>
  </si>
  <si>
    <t>SEPC</t>
  </si>
  <si>
    <t>YADIA</t>
  </si>
  <si>
    <t>N°000165</t>
  </si>
  <si>
    <t>10ha 04a 24ca</t>
  </si>
  <si>
    <t>PIErre</t>
  </si>
  <si>
    <t>VASTE SARL</t>
  </si>
  <si>
    <t>MEFOU ET AFAMBA</t>
  </si>
  <si>
    <t>SOA</t>
  </si>
  <si>
    <t>N°000131</t>
  </si>
  <si>
    <t>42ha69a29ca</t>
  </si>
  <si>
    <t>GUANGFA</t>
  </si>
  <si>
    <t>BONEPOUPA1</t>
  </si>
  <si>
    <t>NKAM</t>
  </si>
  <si>
    <t>YABASSI</t>
  </si>
  <si>
    <t>N°AR000112</t>
  </si>
  <si>
    <t>04ha 84a 63ca</t>
  </si>
  <si>
    <t>LOGBADJECK</t>
  </si>
  <si>
    <t>SANAGA MARITIME</t>
  </si>
  <si>
    <t>EDEA</t>
  </si>
  <si>
    <t>N°000068</t>
  </si>
  <si>
    <t>17ha 90a</t>
  </si>
  <si>
    <t>RAHMA</t>
  </si>
  <si>
    <t>BABBLA DIBBI</t>
  </si>
  <si>
    <t>GAROUA III</t>
  </si>
  <si>
    <t>N°000058</t>
  </si>
  <si>
    <t>JINLI CAMEROUN SARL BP 7761 YAOUNDE</t>
  </si>
  <si>
    <t>FEBE VILLAGE</t>
  </si>
  <si>
    <t>MFOUNDI</t>
  </si>
  <si>
    <t>YAOUNDE II</t>
  </si>
  <si>
    <t>N°000036</t>
  </si>
  <si>
    <t>22ha58a18ca</t>
  </si>
  <si>
    <t>LES CARRIERES MODERNES</t>
  </si>
  <si>
    <t>NKOLOMAN</t>
  </si>
  <si>
    <t>MEFOU ET AKONO</t>
  </si>
  <si>
    <t>MBANKOMO</t>
  </si>
  <si>
    <t>N°000012</t>
  </si>
  <si>
    <t>07ha 39a 13ca</t>
  </si>
  <si>
    <t>SOCIETES ET PERSONNES</t>
  </si>
  <si>
    <t>NOM DU PERMIS</t>
  </si>
  <si>
    <t>TYP_ARRETE</t>
  </si>
  <si>
    <t>DATE D'OCTROI</t>
  </si>
  <si>
    <t>REFERENCES</t>
  </si>
  <si>
    <t>SURFACE</t>
  </si>
  <si>
    <t>DUREE</t>
  </si>
  <si>
    <t>DATE D'EXPIRATION</t>
  </si>
  <si>
    <t>SUBSTANCE</t>
  </si>
  <si>
    <t>ELEVO</t>
  </si>
  <si>
    <t>METEING YOKO</t>
  </si>
  <si>
    <t>MBAM ET KIM</t>
  </si>
  <si>
    <t>YOKO</t>
  </si>
  <si>
    <t>RE AUT</t>
  </si>
  <si>
    <t>N°000356</t>
  </si>
  <si>
    <t>23ha 46a 86ca</t>
  </si>
  <si>
    <t>CHINA FIRST HIGHWAY ENGINEERING COMPANY Ltd</t>
  </si>
  <si>
    <t>MANDOGA-MAYOS</t>
  </si>
  <si>
    <t>N°000305</t>
  </si>
  <si>
    <t>18HA 87A 17CA</t>
  </si>
  <si>
    <t>BAYOMEN</t>
  </si>
  <si>
    <t>MBAM ET INOUBOU</t>
  </si>
  <si>
    <t>KON YAMBETTA</t>
  </si>
  <si>
    <t>N°000183</t>
  </si>
  <si>
    <t>15ha</t>
  </si>
  <si>
    <t>COSINCAM</t>
  </si>
  <si>
    <t>NKONG BELANDE</t>
  </si>
  <si>
    <t>BIKOK</t>
  </si>
  <si>
    <t>RE PE</t>
  </si>
  <si>
    <t>N°000394</t>
  </si>
  <si>
    <t>22ha 22a61ca</t>
  </si>
  <si>
    <t>CHINA LONGTENG SARL</t>
  </si>
  <si>
    <t>TCHIPOU et TCHOUO (BAMOUGOUM)</t>
  </si>
  <si>
    <t>MIFI</t>
  </si>
  <si>
    <t>BAFOUSSAM III</t>
  </si>
  <si>
    <t>N°000387</t>
  </si>
  <si>
    <t>06ha 12a 25ca</t>
  </si>
  <si>
    <t>DIBAMBA</t>
  </si>
  <si>
    <t>N°000376</t>
  </si>
  <si>
    <t>22ha 74a 34ca</t>
  </si>
  <si>
    <t>CAPLAIN</t>
  </si>
  <si>
    <t>MOUNGO</t>
  </si>
  <si>
    <t>NJOMBE-PENJA</t>
  </si>
  <si>
    <t>N°000191</t>
  </si>
  <si>
    <t>33ha 89a 33ca</t>
  </si>
  <si>
    <t>pouzzolane</t>
  </si>
  <si>
    <t>RAZEL CAMEROUN</t>
  </si>
  <si>
    <t>OBALA</t>
  </si>
  <si>
    <t xml:space="preserve">COMPAGNIE MINIERE DE L'EST </t>
  </si>
  <si>
    <t>LETTA</t>
  </si>
  <si>
    <t>RE-PE</t>
  </si>
  <si>
    <t>N°000040</t>
  </si>
  <si>
    <t>15ha08a16ca</t>
  </si>
  <si>
    <t>CHINA LINXIANG CAMEROUN SARL</t>
  </si>
  <si>
    <t>NKOMETOU II</t>
  </si>
  <si>
    <t>N°000008</t>
  </si>
  <si>
    <t>08ha97a34ca</t>
  </si>
  <si>
    <t>Sommaire</t>
  </si>
  <si>
    <t>Feuille n°</t>
  </si>
  <si>
    <t xml:space="preserve">Donnée / Information </t>
  </si>
  <si>
    <t>Entreprises Extractives</t>
  </si>
  <si>
    <t>CAPAM/SONAMINES</t>
  </si>
  <si>
    <t>Régies Financières / Entités publiques</t>
  </si>
  <si>
    <t>Fiche signalétique</t>
  </si>
  <si>
    <t>ü</t>
  </si>
  <si>
    <t>Formulaire de déclaration - Synthèse</t>
  </si>
  <si>
    <t xml:space="preserve">  n/a</t>
  </si>
  <si>
    <t>Détail des paiements</t>
  </si>
  <si>
    <t xml:space="preserve">Production </t>
  </si>
  <si>
    <t xml:space="preserve">   n/a </t>
  </si>
  <si>
    <t>Exportations/Ventes locales</t>
  </si>
  <si>
    <t>DGD (Exportations)</t>
  </si>
  <si>
    <t>Transport Pétrolier</t>
  </si>
  <si>
    <t>Structure du Capital</t>
  </si>
  <si>
    <t>Propriété réelle</t>
  </si>
  <si>
    <t>Permis actifs</t>
  </si>
  <si>
    <t>Emploi</t>
  </si>
  <si>
    <t>Participation Publique</t>
  </si>
  <si>
    <t>Ministère des Finances /SNI</t>
  </si>
  <si>
    <t>Participation dans les contrats pétroliers</t>
  </si>
  <si>
    <t>Paiements Sociaux Obligatoires</t>
  </si>
  <si>
    <t>Paiements Sociaux Volontaires</t>
  </si>
  <si>
    <t xml:space="preserve">    n/a  </t>
  </si>
  <si>
    <t>Dépenses quasi fiscales</t>
  </si>
  <si>
    <t>Transferts Infranationaux</t>
  </si>
  <si>
    <t>DGI/DGTCFM</t>
  </si>
  <si>
    <t>Transactions de troc/projets intégrés</t>
  </si>
  <si>
    <t>DGTCFM/MINMIDT</t>
  </si>
  <si>
    <t>Part d'huile /Profit-Oil de l'Etat</t>
  </si>
  <si>
    <t>Déclarations "Premières ventes"</t>
  </si>
  <si>
    <t>Détails de partage de production</t>
  </si>
  <si>
    <t>Détails des enlèvements</t>
  </si>
  <si>
    <t>Exploitation Artisanale peu mécanisé de l'Or</t>
  </si>
  <si>
    <t>Attribution des Titres</t>
  </si>
  <si>
    <t>Liste des sociétés extractives</t>
  </si>
  <si>
    <t>Définition des flux</t>
  </si>
  <si>
    <t>Cette fiche est à compléter par les entités déclarantes</t>
  </si>
  <si>
    <t>Information sur la personne qui a rempli le formulaire de déclaration</t>
  </si>
  <si>
    <t>Nom &amp; Prénom</t>
  </si>
  <si>
    <t>Fonction dans l'entreprise</t>
  </si>
  <si>
    <t>Adresse email</t>
  </si>
  <si>
    <t>Numéro de téléphone</t>
  </si>
  <si>
    <t xml:space="preserve">Dénomination officielle complète de l'entreprise </t>
  </si>
  <si>
    <t>Date et lieu de création</t>
  </si>
  <si>
    <t>Montant du Capital Social (En FCFA)</t>
  </si>
  <si>
    <t>Numéro d'Indentification Unique (NIU)</t>
  </si>
  <si>
    <t>Adresse de contact (adresse officielle pour les entités juridiques)</t>
  </si>
  <si>
    <t>L'entreprise est-elle cotée en bourse, ou filiale à 100 % d'une entreprise cotée en bourse ?  □ Oui. □ Non</t>
  </si>
  <si>
    <t xml:space="preserve">Activité principale </t>
  </si>
  <si>
    <t xml:space="preserve">Activité secondaire </t>
  </si>
  <si>
    <t>Lister les sous-traitants dans l'activité minière / pétrolière</t>
  </si>
  <si>
    <t>Ajouter des lignes si nécessaire</t>
  </si>
  <si>
    <t>Nom du commissaires aux comptes / auditeur externe</t>
  </si>
  <si>
    <t>Les états financiers de 2020 ont-ils fait l'objet d'un audit? (oui/non)</t>
  </si>
  <si>
    <t>Joindre une copie électronique des états financiers certifiés ou indiquer le lien s'ils sont disponibles en ligne</t>
  </si>
  <si>
    <t>Attestation de la Direction de l'entité déclarante</t>
  </si>
  <si>
    <t>Je soussigné(e) pour et au nom de l'entité déclarante certifie que les informations contenues dans la déclaration ci-jointe sont correctes et fiables.</t>
  </si>
  <si>
    <t>Nom du représentant légal</t>
  </si>
  <si>
    <t>Position</t>
  </si>
  <si>
    <t xml:space="preserve">Signature et cachet </t>
  </si>
  <si>
    <t>Ce formulaire est à compléter par toutes les entités déclarantes</t>
  </si>
  <si>
    <t>Production/Transport</t>
  </si>
  <si>
    <t xml:space="preserve">Type de produit </t>
  </si>
  <si>
    <t>Quantité de production</t>
  </si>
  <si>
    <t>Exportation</t>
  </si>
  <si>
    <t>Quantité exportée</t>
  </si>
  <si>
    <t>Nomenclature des flux</t>
  </si>
  <si>
    <t>Payé à / Revenant à</t>
  </si>
  <si>
    <t>Paiements / Recettes (*)</t>
  </si>
  <si>
    <t>bbl /MSCF</t>
  </si>
  <si>
    <t>USD</t>
  </si>
  <si>
    <t>Total paiements en nature</t>
  </si>
  <si>
    <t>Total Parts d'huile en numéraires</t>
  </si>
  <si>
    <t>Parts d'huile de l'Etat Commercialisées</t>
  </si>
  <si>
    <t>Total Parts d'huile commercialisés</t>
  </si>
  <si>
    <t>Transferts au Trésor Public par la SNH</t>
  </si>
  <si>
    <t>Total transferts au Trésor Public par la SNH</t>
  </si>
  <si>
    <t>Total paiements des sociétés pétrolières à la SNH</t>
  </si>
  <si>
    <t>Total paiements en numéraire</t>
  </si>
  <si>
    <t>Total paiements sociaux</t>
  </si>
  <si>
    <t>Total des transferts</t>
  </si>
  <si>
    <t>Je soussigné(e) pour et au nom de l'entité déclarante que les informations / données contenues dans la déclaration ci-attachée sont correctes et fiables. Je confirme particulièrement que:</t>
  </si>
  <si>
    <t>1.</t>
  </si>
  <si>
    <t xml:space="preserve">Toutes les données fournies sur les montants payés/reçus et les volumes sont exhaustives et reflètent fidèlement les comptes de l'entité </t>
  </si>
  <si>
    <t>2.</t>
  </si>
  <si>
    <t>Tous les montants payés/reçus sont appuyés par des quittances authentiques et sont appuyés par des pièces justificatives probantes;</t>
  </si>
  <si>
    <t>3.</t>
  </si>
  <si>
    <t>Les montants déclarés ne contiennent pas des sommes payées/reçues avant le 1er janvier 2020 ou après le 31 décembre 2020;</t>
  </si>
  <si>
    <t>4.</t>
  </si>
  <si>
    <t>La classification des montants payés/reçus est correcte au niveau des différentes taxes;</t>
  </si>
  <si>
    <t>5.</t>
  </si>
  <si>
    <t>Les montants déclarés ne contiennent pas des sommes payées/reçues pour le compte d'autres entités;</t>
  </si>
  <si>
    <t>6.</t>
  </si>
  <si>
    <t>Les montants déclarés sont exclusivement liés à des sommes payées/reçues par l'entité;</t>
  </si>
  <si>
    <t>7.</t>
  </si>
  <si>
    <t>Les comptes de l'entreprise ont été audités et une opinion sans réserve a été émise à leur sujet en accord avec les normes internationales.</t>
  </si>
  <si>
    <t>Signature et cachet</t>
  </si>
  <si>
    <t>Nous attachons à cette déclaration le détail des taxes payées/reçues (voir joint détail des taxes)</t>
  </si>
  <si>
    <t>Détails des paiements</t>
  </si>
  <si>
    <t>(*) Seulement exigé pour le détail des droits de douanes.</t>
  </si>
  <si>
    <t>Je soussigné(e) pour et au nom de l'entité déclarante certifie que les informations contenues dans la déclaration ci-attachée sont correctes et fiables.</t>
  </si>
  <si>
    <t>Production</t>
  </si>
  <si>
    <t>Ce formulaire est à compléter par les entreprises extractives, la SNH et le MINMIDT</t>
  </si>
  <si>
    <t>Date/mois de production</t>
  </si>
  <si>
    <t xml:space="preserve">Nature/qualité du Produit / Substance </t>
  </si>
  <si>
    <t>Bloc / Permis</t>
  </si>
  <si>
    <t xml:space="preserve">Unité </t>
  </si>
  <si>
    <t>Quantité</t>
  </si>
  <si>
    <t>Valeur (USD)</t>
  </si>
  <si>
    <t>Valeur (FCFA)</t>
  </si>
  <si>
    <t>Je soussigné pour et au nom de l'entité déclarante que les informations contenues dans la déclaration ci-attachée sont correctes et fiables.</t>
  </si>
  <si>
    <t>Exportations et ventes locales</t>
  </si>
  <si>
    <t>Ce formulaire est à compléter par les entreprises extractives, la SNH et la DGD</t>
  </si>
  <si>
    <t>N° / Réf.. Expédition / Cargaison</t>
  </si>
  <si>
    <t>Qualité (Concentration)</t>
  </si>
  <si>
    <t>Ce formulaire est à compléter par COTCO et la DGD</t>
  </si>
  <si>
    <t>Date / Mois</t>
  </si>
  <si>
    <t>Volume transporté (en bbl)</t>
  </si>
  <si>
    <t>Pays de Provenance</t>
  </si>
  <si>
    <t>taux unitaire du droit de transit (USD)</t>
  </si>
  <si>
    <t>Droits de transit dû (USD)</t>
  </si>
  <si>
    <t>Droits de transit versés (en FCFA)</t>
  </si>
  <si>
    <t>Identification de l'entreprise</t>
  </si>
  <si>
    <t>les entreprises devront renseigner les champs en orange</t>
  </si>
  <si>
    <t xml:space="preserve"> il est facultatif pour l'entreprise de renseigner les champs en vert.</t>
  </si>
  <si>
    <t>Données</t>
  </si>
  <si>
    <t xml:space="preserve">&lt;dénomination juridique&gt; </t>
  </si>
  <si>
    <t>Forme juridique de la société déclarante</t>
  </si>
  <si>
    <t>&lt;forme juridique&gt;</t>
  </si>
  <si>
    <t>Juridiction où l'entreprise est enregistrée</t>
  </si>
  <si>
    <t>&lt;pays&gt;</t>
  </si>
  <si>
    <t>&lt;numéro&gt;</t>
  </si>
  <si>
    <t>&lt;addresse&gt;</t>
  </si>
  <si>
    <t>&lt;montant&gt;</t>
  </si>
  <si>
    <t>Entreprise cotée à 100%</t>
  </si>
  <si>
    <t>&lt;choose option&gt;</t>
  </si>
  <si>
    <t>Nom de la place boursière</t>
  </si>
  <si>
    <t>&lt;texte&gt;</t>
  </si>
  <si>
    <t>&lt;URL&gt;</t>
  </si>
  <si>
    <t>Filiale à 100 % d'une entreprise cotée en bourse</t>
  </si>
  <si>
    <t>Nom du propriétaire coté en bourse</t>
  </si>
  <si>
    <t>Entreprise détenue à 100% par l'Etat</t>
  </si>
  <si>
    <t>Filiale à 100% d'une entreprise d'Etat</t>
  </si>
  <si>
    <t>Etat propiétaire/Base légale</t>
  </si>
  <si>
    <t>Autre</t>
  </si>
  <si>
    <t>1. Nom complet du/des actionnaire(s) direct(s) (propriétaires juridiques de l'entreprise)</t>
  </si>
  <si>
    <t>2. % actions</t>
  </si>
  <si>
    <t>&lt;pourcentage&gt;</t>
  </si>
  <si>
    <t>3. Cet actionnaire est une personne physique (PP), une personne morale (PM), une entreprise cotée (EC)  ou une entité de l'Etat (ETAT)?</t>
  </si>
  <si>
    <t>4, Juridiction de l'enregistrement (ou nationalité de la personne physique)</t>
  </si>
  <si>
    <t>5. Numéro d'identification unique (si PM)</t>
  </si>
  <si>
    <t>Formulaire de déclaration préparé par</t>
  </si>
  <si>
    <t xml:space="preserve">Nom </t>
  </si>
  <si>
    <t>Poste occupé</t>
  </si>
  <si>
    <t>Adresse électronique</t>
  </si>
  <si>
    <t>Attestation</t>
  </si>
  <si>
    <t>Je soussigné(e), pour et au nom de l’entité faisant rapport, confirme que toute l’information fournie ci-dessus et dans le formulaire ci-joint est précise et fiable à la date mentionnée ci-dessous.</t>
  </si>
  <si>
    <t>&lt;YYYY-MM-DD&gt;</t>
  </si>
  <si>
    <t>Nom</t>
  </si>
  <si>
    <t>Signature</t>
  </si>
  <si>
    <t>Entry</t>
  </si>
  <si>
    <t>Identité du propriétaire effectif</t>
  </si>
  <si>
    <t>Nom complet de la personne tel qu'il apparait sur la carte d'identité</t>
  </si>
  <si>
    <t>Personne politiquement exposée (PPE)</t>
  </si>
  <si>
    <t>Raison de cette désignation PPE</t>
  </si>
  <si>
    <t>S'applique du</t>
  </si>
  <si>
    <t>Au</t>
  </si>
  <si>
    <t>Date de naissance</t>
  </si>
  <si>
    <t>Numéro d'identité nationale</t>
  </si>
  <si>
    <t>&lt;number&gt;</t>
  </si>
  <si>
    <t>Pays de résidence</t>
  </si>
  <si>
    <t>Adresse de résidence</t>
  </si>
  <si>
    <t>Adresse  professionnelle</t>
  </si>
  <si>
    <t>Autres coordonnées</t>
  </si>
  <si>
    <t>Information sur la manière dont la propriété est détenue ou la façon dont le contrôle est exercé sur l'entreprise</t>
  </si>
  <si>
    <t>Actions directes</t>
  </si>
  <si>
    <t>Nombre d'actions</t>
  </si>
  <si>
    <t>&lt;nombre&gt;</t>
  </si>
  <si>
    <t>% des actions</t>
  </si>
  <si>
    <t>&lt;nombrer&gt;</t>
  </si>
  <si>
    <t>Droits de vote directs</t>
  </si>
  <si>
    <t>Nombre de voix</t>
  </si>
  <si>
    <t>% des voix</t>
  </si>
  <si>
    <t>Actions indirectes</t>
  </si>
  <si>
    <t>Nombre d'actions indirectes</t>
  </si>
  <si>
    <t>% des actions indirectes</t>
  </si>
  <si>
    <t>Dénomination juridique de l'entreprise intermédiaire 1</t>
  </si>
  <si>
    <t>Droits de vote indirects</t>
  </si>
  <si>
    <t>Nombre de voix indirectes</t>
  </si>
  <si>
    <t>% des voix indirectes</t>
  </si>
  <si>
    <t xml:space="preserve">Total Actions </t>
  </si>
  <si>
    <t xml:space="preserve">Total droits de vote </t>
  </si>
  <si>
    <t>Autres moyens</t>
  </si>
  <si>
    <t>Explication quant à l'exercice des droits</t>
  </si>
  <si>
    <t>Date d'acquisition des intérêts</t>
  </si>
  <si>
    <t>[En cas d’impossibilité à retrouver cette date, mentionner la date la plus vraisemblable, assortie d’une réserve expresse sur le document relatif au(x) bénéficiaire(s) effectif(s). ]</t>
  </si>
  <si>
    <t>Autres information</t>
  </si>
  <si>
    <t>Ce formulaire est à compléter par les entreprises extractives</t>
  </si>
  <si>
    <t>Nom du permis/Bloc actif</t>
  </si>
  <si>
    <t>Code/Ref/N°</t>
  </si>
  <si>
    <t>Type (Concession, Recherche, AEE, AER, PE, PR, PEC, AEC…..)</t>
  </si>
  <si>
    <t>Substances</t>
  </si>
  <si>
    <t>Superficie (spécifier l'unité)</t>
  </si>
  <si>
    <t>Région / Lieu</t>
  </si>
  <si>
    <t>Date d’application / demande</t>
  </si>
  <si>
    <t>Date d'octroi / attribution</t>
  </si>
  <si>
    <t xml:space="preserve">Référence/Arrêté d’octroi </t>
  </si>
  <si>
    <t>Date de renouvellement</t>
  </si>
  <si>
    <t>Effectif 2020</t>
  </si>
  <si>
    <t>Participation publique</t>
  </si>
  <si>
    <t>Ce formulaire est à compléter par la SNH, le MINFI et la SNI</t>
  </si>
  <si>
    <t>En cas de changemnt du % participation</t>
  </si>
  <si>
    <t>Engagements attachés à la participation</t>
  </si>
  <si>
    <t>Entreprises  Extractives</t>
  </si>
  <si>
    <t>% Participation au 31/12/2019</t>
  </si>
  <si>
    <t>% Participation au 31/12/2020</t>
  </si>
  <si>
    <t>Nature de la transaction</t>
  </si>
  <si>
    <t>Valeur de la transaction</t>
  </si>
  <si>
    <t>Modalités de paiements (comptant ou autre à préciser)</t>
  </si>
  <si>
    <t>Les termes attachés à la participation</t>
  </si>
  <si>
    <t>Participation dans les Contrats</t>
  </si>
  <si>
    <t>Ce formulaire est à compléter par la SNH</t>
  </si>
  <si>
    <t>Nom du bloc</t>
  </si>
  <si>
    <t>Accords pétroliers (CPP, Convention d'Établissement)</t>
  </si>
  <si>
    <t>SNH (Etat) contractant</t>
  </si>
  <si>
    <t>SNH Fonctionnement</t>
  </si>
  <si>
    <t>Participation portée (%)</t>
  </si>
  <si>
    <t>Ref juridique / contractuelle</t>
  </si>
  <si>
    <t>Paiements sociaux volontaires</t>
  </si>
  <si>
    <t>Transferts infranationaux</t>
  </si>
  <si>
    <t>Ce formulaire est à compléter par la DGTCFM et la DGI / DGE</t>
  </si>
  <si>
    <t>Nature de transfert</t>
  </si>
  <si>
    <t>Taxes / droits transférés</t>
  </si>
  <si>
    <t>Date du transfert</t>
  </si>
  <si>
    <t>Bénéficiaire (Spécifier le nom de la structure bénéficiaire)</t>
  </si>
  <si>
    <t>Lorsque le bénéficiaire est une commune (Spécifier le nom de la commune)</t>
  </si>
  <si>
    <t>Critères appliqués</t>
  </si>
  <si>
    <t xml:space="preserve">Commentaires </t>
  </si>
  <si>
    <t>% de répartition</t>
  </si>
  <si>
    <t>Cadre juridique</t>
  </si>
  <si>
    <t>Transaction de troc-projets</t>
  </si>
  <si>
    <t>Description du projet / travaux</t>
  </si>
  <si>
    <t>Lieu du projet / Travaux</t>
  </si>
  <si>
    <t xml:space="preserve">Engagements </t>
  </si>
  <si>
    <t>Cadre juridique de la transaction  (Réf de la  convention, Arrêté, décret, etc..)</t>
  </si>
  <si>
    <t>Total budget de l'engagement / travaux</t>
  </si>
  <si>
    <t>Valeur des engagements / travaux encourus du 01/01/2020 au 31/12/2020</t>
  </si>
  <si>
    <t>Valeur cumulée des engagements / travaux encourus au 31/12/2020</t>
  </si>
  <si>
    <t>Bénéficiaire (Nom de l'entité)</t>
  </si>
  <si>
    <t xml:space="preserve">Montant (valeur)  du prêt / garantie / Subvention </t>
  </si>
  <si>
    <t>Termes de la Transaction</t>
  </si>
  <si>
    <t>Autres commentaires</t>
  </si>
  <si>
    <t>Date d'octroi</t>
  </si>
  <si>
    <t>Période de remboursement</t>
  </si>
  <si>
    <t>% d'intérêt</t>
  </si>
  <si>
    <t>Encours non remboursé au 31/12/2020</t>
  </si>
  <si>
    <t>Montant remboursé durant la période</t>
  </si>
  <si>
    <t>Profit Oil Etat</t>
  </si>
  <si>
    <t>Période du 01/01/2020 au 31/12/2020</t>
  </si>
  <si>
    <t>bbls /MSCF</t>
  </si>
  <si>
    <t>Part d'huile de l'Etat Puissance publique (Pétrole)</t>
  </si>
  <si>
    <t>Part d'huile  de l'Etat Puissance publique (Gaz)</t>
  </si>
  <si>
    <t>Part de l'Etat Puissance publique (Condensat)</t>
  </si>
  <si>
    <t>Prélèvement en nature sur Profit Oil-Part de l'Etat (Pétrole)</t>
  </si>
  <si>
    <t>[Indiquer la nature du prélèvement si applicable]</t>
  </si>
  <si>
    <t>Prélèvement en nature sur Profit Oil-Part de l'Etat (Gaz)</t>
  </si>
  <si>
    <t>Prélèvement en nature sur Profit Oil-Part de l'Etat (Condensat)</t>
  </si>
  <si>
    <t>Quantité enlevée (commercialisée)</t>
  </si>
  <si>
    <t>Part d'huile Etat commercialisée- Pétrole (contrepartie reversée à la DGTCFM)</t>
  </si>
  <si>
    <t>Part d'huile Etat commercialisée- Gaz (contrepartie reversée à la DGTCFM)</t>
  </si>
  <si>
    <t>Part d'huile Etat commercialisée - Condensat (contrepartie reversée à la DGTCFM)</t>
  </si>
  <si>
    <t>Part d'huile Etat commercialisée  (Pétrole) (contrepartie non reversée à la DGTCFM)</t>
  </si>
  <si>
    <t>Part d'huile Etat commercialisée  (Gaz) (contrepartie non reversée à la DGTCFM)</t>
  </si>
  <si>
    <t>Part d'huile Etat commercialisée  (Condensat) (contrepartie non reversée à la DGTCFM)</t>
  </si>
  <si>
    <t xml:space="preserve">Prélèvement en numéraire </t>
  </si>
  <si>
    <t>Variation de stock-Part de l'Etat</t>
  </si>
  <si>
    <t>Part d'huile / Profit-Oil de l'Etat  : Déclarations "Premières Ventes"</t>
  </si>
  <si>
    <t>1. Quel type de pétrole, de gaz ou d’autre produit pétrolier est vendu ?</t>
  </si>
  <si>
    <t>Informations centrales</t>
  </si>
  <si>
    <t>Informations supplémentaires</t>
  </si>
  <si>
    <t xml:space="preserve">Nom du vendeur </t>
  </si>
  <si>
    <t>Teneur et qualité du pétrole (par exemple, API) – divulgations par cargaison uniquement</t>
  </si>
  <si>
    <t>Date de la vente (date du connaissement - divulgations par cargaison uniquement)</t>
  </si>
  <si>
    <t>Type de pétrole de l’État qui est vendu (par exemple, profit oil)</t>
  </si>
  <si>
    <t xml:space="preserve">N° de contrat/N° de bon de commande/N° de facture </t>
  </si>
  <si>
    <t>2. Qui achète le produit ?</t>
  </si>
  <si>
    <t xml:space="preserve">3. Quel revenu le pays a-t-il perçu de la vente ? </t>
  </si>
  <si>
    <t>Acheteur</t>
  </si>
  <si>
    <t>Propriétaire réel de l’acheteur</t>
  </si>
  <si>
    <t>Incoterms -(FOB par exemple)</t>
  </si>
  <si>
    <t>Port de chargement, terminal ou dépôt</t>
  </si>
  <si>
    <t>Revenus perçus</t>
  </si>
  <si>
    <t xml:space="preserve">Informations tarifaires : Prix de vente officiel </t>
  </si>
  <si>
    <t>Informations tarifaires : Option tarifaire</t>
  </si>
  <si>
    <t>Type de contrat (à terme par exemple)</t>
  </si>
  <si>
    <t>Droits, frais et crédits</t>
  </si>
  <si>
    <t>Taux de change</t>
  </si>
  <si>
    <t>Date de réception de paiement</t>
  </si>
  <si>
    <t>Compte de paiement</t>
  </si>
  <si>
    <t xml:space="preserve">  Détails de Partage de production 2020</t>
  </si>
  <si>
    <t xml:space="preserve">Pétrole : </t>
  </si>
  <si>
    <t>Champs/Blocs</t>
  </si>
  <si>
    <t>Total production 2020 (en bbl)</t>
  </si>
  <si>
    <t>Partage de la production 2020 (en bbl)</t>
  </si>
  <si>
    <t xml:space="preserve"> Redevance sur production</t>
  </si>
  <si>
    <t>Profit Oil (Etat)</t>
  </si>
  <si>
    <t>Impôt sur les sociétés</t>
  </si>
  <si>
    <t xml:space="preserve">Part SNH (Fonctionnement) </t>
  </si>
  <si>
    <t>Part autres contractants</t>
  </si>
  <si>
    <t xml:space="preserve">Gaz : </t>
  </si>
  <si>
    <t>Total production 2020 (en MSCF)</t>
  </si>
  <si>
    <t>Partage de la production 2020 (en MSCF)</t>
  </si>
  <si>
    <t>GPL</t>
  </si>
  <si>
    <t>Total production 2020 (en TM)</t>
  </si>
  <si>
    <t>Partage de la production 2020 (en TM)</t>
  </si>
  <si>
    <t>Enlèvements 2020 (en bbl)</t>
  </si>
  <si>
    <t>Gaz :</t>
  </si>
  <si>
    <t>Enlèvements 2020 (en MSCF)</t>
  </si>
  <si>
    <t>Enlèvements 2020 (en TM)</t>
  </si>
  <si>
    <t>Exploitation artisanale semi mécanisée de l'Or</t>
  </si>
  <si>
    <t>Ce formulaire est à compléter par le CAPAM/SONAMINES</t>
  </si>
  <si>
    <t>Volume en Gramme</t>
  </si>
  <si>
    <t>Valorisation en FCFA</t>
  </si>
  <si>
    <t>Production constatée sur les sites par le CAPAM</t>
  </si>
  <si>
    <t>Total production constatée par le CAPAM</t>
  </si>
  <si>
    <t>Production canalisée sur les sites par le CAPAM</t>
  </si>
  <si>
    <t>Prélévement en nature au titre de la part de l'Etat</t>
  </si>
  <si>
    <t>Prélévement en nature au titre de l'acompte IS</t>
  </si>
  <si>
    <t>Prélévement en nature au titre de la taxe ad-valorem</t>
  </si>
  <si>
    <t xml:space="preserve">Total prélévement en nature </t>
  </si>
  <si>
    <t>Volumes rétrocédés au MINFI (Provenant des prélévements)</t>
  </si>
  <si>
    <t>Total volume rétrocédé en (Provenant des prélévements)</t>
  </si>
  <si>
    <t>Volumes rétrocédés au MINFI (Provenant de la canalisation)</t>
  </si>
  <si>
    <t>Total volume rétrocédé en (Provenant de la canalisation)</t>
  </si>
  <si>
    <t>Contrepartie reversée par le MINFI au CAPAM</t>
  </si>
  <si>
    <t>Total contrepartie reversée par le MINFI au CAPAM</t>
  </si>
  <si>
    <t>Contrepartie reversée par le CAPAM à la  DGI</t>
  </si>
  <si>
    <t xml:space="preserve">Contrepartie retenue par le CAPAM </t>
  </si>
  <si>
    <t>Contrepartie reversée aux populations riveraines</t>
  </si>
  <si>
    <t xml:space="preserve">Contrepartie reversée aux communes </t>
  </si>
  <si>
    <t>Attribution/Renouvellement/Cession/Transfert des licences</t>
  </si>
  <si>
    <t>Ce formulaire est à compléter par le MINMIDT et par le SNH</t>
  </si>
  <si>
    <t>Réf. du titre attribué</t>
  </si>
  <si>
    <t>Date d'octroi / Renouvellement / Transferts / Cessions en 2020</t>
  </si>
  <si>
    <t>Attributaire</t>
  </si>
  <si>
    <t>Modalités d'octroi</t>
  </si>
  <si>
    <t xml:space="preserve">Description du processus </t>
  </si>
  <si>
    <t>Entité/Consortium</t>
  </si>
  <si>
    <t xml:space="preserve">Processus d’attribution </t>
  </si>
  <si>
    <t xml:space="preserve">Critères techniques </t>
  </si>
  <si>
    <t xml:space="preserve">Critères Financiers </t>
  </si>
  <si>
    <t>Liste des candidats</t>
  </si>
  <si>
    <r>
      <t xml:space="preserve">   n/a</t>
    </r>
    <r>
      <rPr>
        <sz val="10"/>
        <color rgb="FF00B050"/>
        <rFont val="Trebuchet MS"/>
        <family val="2"/>
      </rPr>
      <t> </t>
    </r>
  </si>
  <si>
    <r>
      <t xml:space="preserve">    n/a </t>
    </r>
    <r>
      <rPr>
        <sz val="10"/>
        <color rgb="FF00B050"/>
        <rFont val="Trebuchet MS"/>
        <family val="2"/>
      </rPr>
      <t> </t>
    </r>
  </si>
  <si>
    <t>Nom de l'entité:</t>
  </si>
  <si>
    <t>Période du Rapport:</t>
  </si>
  <si>
    <t>Payé à /
Revenant à</t>
  </si>
  <si>
    <t>Société Extractive</t>
  </si>
  <si>
    <t>Gouvernement</t>
  </si>
  <si>
    <t>Ecart Résiduel</t>
  </si>
  <si>
    <t>Initial</t>
  </si>
  <si>
    <t>Ajust</t>
  </si>
  <si>
    <t>Final</t>
  </si>
  <si>
    <t>Parts d'huile en numéraires</t>
  </si>
  <si>
    <t xml:space="preserve">Paiements en numéraire des sociétés extractives à l'Etat </t>
  </si>
  <si>
    <t>Retenues sur Achats</t>
  </si>
  <si>
    <t xml:space="preserve">Toutes </t>
  </si>
  <si>
    <t>Total Paiements</t>
  </si>
  <si>
    <t>Communes / MINMIDT / DGI / DGTCFM</t>
  </si>
  <si>
    <t>Communes / FEICOM / DGTCFM</t>
  </si>
  <si>
    <t>Communes / Fonds de développement du secteur minier / CAPAM / DGTCFM</t>
  </si>
  <si>
    <t>Tous</t>
  </si>
  <si>
    <t>M038000000218J</t>
  </si>
  <si>
    <t>Parts d'huile de la SNH-Etat (Petrole)</t>
  </si>
  <si>
    <t>Parts d'huile de la SNH-Associé (Petrole)</t>
  </si>
  <si>
    <t>Parts d'huile de la SNH-Associé (Gaz)</t>
  </si>
  <si>
    <t>Parts d'huile de la SNH-Associé (Cendensat)</t>
  </si>
  <si>
    <t>Parts d'huile de la SNH-État (Pétrole) +</t>
  </si>
  <si>
    <t>Parts d'huile de la SNH-État (Gaz)+</t>
  </si>
  <si>
    <t>Parts d'huile de la SNH-État (Condensat)+</t>
  </si>
  <si>
    <t>Parts d'huile de la SNH-Associé (Pétrole)+</t>
  </si>
  <si>
    <t>Parts d'huile de la SNH-Associé (Gaz) +</t>
  </si>
  <si>
    <t>Parts d'huile de la SNH-Associé (Condensat) +</t>
  </si>
  <si>
    <t>Parts d'huile SNH-ETAT commercialisées par la SNH (Petrole)</t>
  </si>
  <si>
    <t>Parts d'huile SNH-ETAT commercialisées par la SNH (Gas)</t>
  </si>
  <si>
    <t>Parts d'huile SNH-ETAT commercialisées par la SNH (Condensat)</t>
  </si>
  <si>
    <t>Redevance Proportionnelle à la Production</t>
  </si>
  <si>
    <t>Prélèvement pétrolier additionnel</t>
  </si>
  <si>
    <t>Taxes sur les activités de transport des hydrocarbures</t>
  </si>
  <si>
    <t>Autres Pénalités de non exécution des programmes d'exploration/production</t>
  </si>
  <si>
    <t>Autres paiements significatifs</t>
  </si>
  <si>
    <t>Dividendes versés à l'Etat</t>
  </si>
  <si>
    <t>Bonus progressif</t>
  </si>
  <si>
    <t xml:space="preserve">Frais d’inspection et de contrôle  </t>
  </si>
  <si>
    <t xml:space="preserve">Contribution au fonds de développement du secteur minier + </t>
  </si>
  <si>
    <t>Autres paiements significatifs versés à l'Etat ( sup à 100 KUSD/55 000 KFCFA)</t>
  </si>
  <si>
    <t>Autres recettes transférées</t>
  </si>
  <si>
    <t>M09510001895L</t>
  </si>
  <si>
    <t>Parts d'huile de la SNH-Etat (Gaz - GPL)</t>
  </si>
  <si>
    <t>M100200014425F</t>
  </si>
  <si>
    <t>M077900001551J</t>
  </si>
  <si>
    <t>M010700023025B</t>
  </si>
  <si>
    <t>M040800024299W</t>
  </si>
  <si>
    <t>M089700006137L</t>
  </si>
  <si>
    <t xml:space="preserve">Prêts,Subventions et garanties  </t>
  </si>
  <si>
    <t>FORMULAIRE DE DECLARATION (Paiements / Recettes)
Période couverte : 1er janvier au 31 décembre 2020</t>
  </si>
  <si>
    <t>Unité de production</t>
  </si>
  <si>
    <t>Valeur de la production</t>
  </si>
  <si>
    <t>Valeur des exportations</t>
  </si>
  <si>
    <t xml:space="preserve">Parts d'huile de la SNH-Associé (Gaz) </t>
  </si>
  <si>
    <t xml:space="preserve">Parts d'huile de la SNH-Associé (Condensat) </t>
  </si>
  <si>
    <t>Parts d'huile en numéraire</t>
  </si>
  <si>
    <t>Parts d'huile de la SNH-État (Pétrole)</t>
  </si>
  <si>
    <t>Parts d'huile de la SNH-État (Gaz)</t>
  </si>
  <si>
    <t>Parts d'huile de la SNH-État (Condensat)</t>
  </si>
  <si>
    <t>Parts d'huile de la SNH-Associé (Condensat)</t>
  </si>
  <si>
    <t>Parts d'huile SNH-ETAT commercialisées par la SNH (Pétrole)</t>
  </si>
  <si>
    <t>Parts d'huile SNH-ETAT commercialisées par la SNH (Gaz)</t>
  </si>
  <si>
    <r>
      <t xml:space="preserve">Redevance Minière Négative </t>
    </r>
    <r>
      <rPr>
        <sz val="12"/>
        <color rgb="FFFF0000"/>
        <rFont val="Trebuchet MS"/>
        <family val="2"/>
      </rPr>
      <t>( à mettre en signe - )</t>
    </r>
  </si>
  <si>
    <r>
      <t>Autres Pé</t>
    </r>
    <r>
      <rPr>
        <b/>
        <sz val="12"/>
        <rFont val="Trebuchet MS"/>
        <family val="2"/>
      </rPr>
      <t>nalités de non exécution des programmes d'exploration/production</t>
    </r>
  </si>
  <si>
    <t>Autres paiements significatifs versés à l'Etat (sup à 50 millions FCFA)</t>
  </si>
  <si>
    <t xml:space="preserve">Paiements des sociétés extractives au régies financières </t>
  </si>
  <si>
    <r>
      <t>Impôts sur les sociétés</t>
    </r>
    <r>
      <rPr>
        <sz val="12"/>
        <color rgb="FFFF0000"/>
        <rFont val="Trebuchet MS"/>
        <family val="2"/>
      </rPr>
      <t xml:space="preserve"> </t>
    </r>
    <r>
      <rPr>
        <sz val="12"/>
        <color rgb="FFC00000"/>
        <rFont val="Trebuchet MS"/>
        <family val="2"/>
      </rPr>
      <t>y compris les acomptes</t>
    </r>
    <r>
      <rPr>
        <sz val="12"/>
        <rFont val="Trebuchet MS"/>
        <family val="2"/>
      </rPr>
      <t xml:space="preserve"> et les retenues à la source (pétrolier et non pétrolier)</t>
    </r>
  </si>
  <si>
    <t>Customs penalties</t>
  </si>
  <si>
    <t>Contribution au fonds de développement du secteur minier</t>
  </si>
  <si>
    <r>
      <t xml:space="preserve">Paiements sociaux </t>
    </r>
    <r>
      <rPr>
        <i/>
        <sz val="12"/>
        <color theme="0"/>
        <rFont val="Trebuchet MS"/>
        <family val="2"/>
      </rPr>
      <t>(rubrique réservée uniquement aux sociétés extractives)</t>
    </r>
  </si>
  <si>
    <t>Paiements sociaux  volontaires</t>
  </si>
  <si>
    <t>Paiements sociaux obligatoires (Contribution au compte spécial de développement des capacités locales)</t>
  </si>
  <si>
    <t>Paiements sociaux obligatoires (Autres)</t>
  </si>
  <si>
    <r>
      <t>Paiements environnementaux</t>
    </r>
    <r>
      <rPr>
        <b/>
        <i/>
        <sz val="12"/>
        <color theme="0"/>
        <rFont val="Trebuchet MS"/>
        <family val="2"/>
      </rPr>
      <t xml:space="preserve"> </t>
    </r>
    <r>
      <rPr>
        <i/>
        <sz val="12"/>
        <color theme="0"/>
        <rFont val="Trebuchet MS"/>
        <family val="2"/>
      </rPr>
      <t>(rubrique réservée uniquement aux sociétés extractives)</t>
    </r>
  </si>
  <si>
    <t>Provision pour Abandon</t>
  </si>
  <si>
    <t xml:space="preserve">Contribution au fonds de restauration, de réhabilitation et de fermeture des sites miniers et des carrières </t>
  </si>
  <si>
    <t>Autres dépenses et taxes environnementales</t>
  </si>
  <si>
    <t xml:space="preserve">Total paiements environnementaux </t>
  </si>
  <si>
    <r>
      <t>Transferts</t>
    </r>
    <r>
      <rPr>
        <b/>
        <i/>
        <sz val="12"/>
        <color theme="0"/>
        <rFont val="Trebuchet MS"/>
        <family val="2"/>
      </rPr>
      <t xml:space="preserve"> </t>
    </r>
    <r>
      <rPr>
        <i/>
        <sz val="12"/>
        <color theme="0"/>
        <rFont val="Trebuchet MS"/>
        <family val="2"/>
      </rPr>
      <t>(rubrique réservée uniquement aux Régies Financières)</t>
    </r>
  </si>
  <si>
    <t>Transfert de la taxe ad valorem, de la taxe à l’extraction et de la redevance sur la production de l’eau</t>
  </si>
  <si>
    <t>Transfert des Centimes Additionnels Communaux</t>
  </si>
  <si>
    <t>Transfert de la fiscalité au titre de l’activité minière artisanale</t>
  </si>
  <si>
    <t>(*)</t>
  </si>
  <si>
    <t>Les montants des paiements/recettes doivent êtres conformes aux totaux par taxe dans le tableau du détail des paiements.</t>
  </si>
  <si>
    <t>Certification d'audit</t>
  </si>
  <si>
    <t>Je soussigné, Auditeur Externe/Commissaire aux Comptes/Chambre des Comptes, certifie avoir examiné la présente déclaration de l'entité déclarante et je confirme que j'ai vérifié la fiabilité et l'exactitude des données de paiement / recettes incluses dans la présente déclaration et atteste qu'elles sont conformes aux données comptables de l'entité. Nous avons effectué notre vérification conformément aux Normes Internationales d'Audit, aux dispositions légales et selon les normes de révision applicables au Cameroun. Sur la base de cet examen nous certifions que nous n'avons pas découvert d'anomalies pouvant remettre en cause la fiabilité et l'exactitude des informations divulguées dans la présente déclaration.</t>
  </si>
  <si>
    <t>Nom du cabinet d'audit</t>
  </si>
  <si>
    <t>Adresse du Cabinet d'audit</t>
  </si>
  <si>
    <t>Structure professionnelle à laquelle appartient le cabinet (Ordre des experts comptables,…..)</t>
  </si>
  <si>
    <t>Nom du signataire</t>
  </si>
  <si>
    <t>Position dans le cabinet d'audit</t>
  </si>
  <si>
    <r>
      <t xml:space="preserve">(**) Les paiements </t>
    </r>
    <r>
      <rPr>
        <u/>
        <sz val="8"/>
        <rFont val="Trebuchet MS"/>
        <family val="2"/>
      </rPr>
      <t>liquidés</t>
    </r>
    <r>
      <rPr>
        <b/>
        <u/>
        <sz val="8"/>
        <rFont val="Trebuchet MS"/>
        <family val="2"/>
      </rPr>
      <t xml:space="preserve"> par projet doivent être obligatoirement détaillés par permis/bloc individuellement (voir Nomenclature). Si l'entité détient un seul permis/Bloc, tous les paiements doivent être attribués à ce bloc/permis.</t>
    </r>
  </si>
  <si>
    <t>Ajouter des lignes si nécessaires</t>
  </si>
  <si>
    <t>Unité
 [à renseigner]</t>
  </si>
  <si>
    <t>Valeur totale
 (en USD)</t>
  </si>
  <si>
    <t>Valeur totale
(en FCFA)</t>
  </si>
  <si>
    <r>
      <rPr>
        <b/>
        <sz val="10"/>
        <color theme="1"/>
        <rFont val="Calibri"/>
        <family val="2"/>
        <scheme val="minor"/>
      </rPr>
      <t xml:space="preserve">Dénomination officielle complète de l'entreprise 
</t>
    </r>
    <r>
      <rPr>
        <sz val="10"/>
        <color theme="1"/>
        <rFont val="Calibri"/>
        <family val="2"/>
        <scheme val="minor"/>
      </rPr>
      <t>(y compris la raison sociale des entités juridiques)</t>
    </r>
    <r>
      <rPr>
        <b/>
        <sz val="10"/>
        <color theme="1"/>
        <rFont val="Calibri"/>
        <family val="2"/>
        <scheme val="minor"/>
      </rPr>
      <t xml:space="preserve">
</t>
    </r>
  </si>
  <si>
    <r>
      <t xml:space="preserve">Numéro d'identification unique  </t>
    </r>
    <r>
      <rPr>
        <sz val="10"/>
        <rFont val="Calibri"/>
        <family val="2"/>
        <scheme val="minor"/>
      </rPr>
      <t>(numéro de registre)</t>
    </r>
  </si>
  <si>
    <r>
      <t xml:space="preserve">Adresse de contact 
</t>
    </r>
    <r>
      <rPr>
        <sz val="10"/>
        <rFont val="Calibri"/>
        <family val="2"/>
        <scheme val="minor"/>
      </rPr>
      <t>(adresse officielle pour les entités juridiques)</t>
    </r>
    <r>
      <rPr>
        <b/>
        <sz val="10"/>
        <rFont val="Calibri"/>
        <family val="2"/>
        <scheme val="minor"/>
      </rPr>
      <t xml:space="preserve">
</t>
    </r>
  </si>
  <si>
    <t xml:space="preserve">Total actifs de la société en FCFA 
(conformément au dernier bilan de la société )
</t>
  </si>
  <si>
    <t>Propriété</t>
  </si>
  <si>
    <t>Lien vers formulaire de déclaration de la PE ou des principaux actionnaires à la place boursière</t>
  </si>
  <si>
    <t>(répéter les étapes 1-5 s'il y a plus d'un actionnaire)</t>
  </si>
  <si>
    <r>
      <t xml:space="preserve">FD3: Déclaration de propriété Effective </t>
    </r>
    <r>
      <rPr>
        <b/>
        <sz val="12"/>
        <color theme="1"/>
        <rFont val="Calibri"/>
        <family val="2"/>
        <scheme val="minor"/>
      </rPr>
      <t>(A renseigner pour chaque PE identifié)</t>
    </r>
  </si>
  <si>
    <r>
      <t xml:space="preserve">Définition de la Propriétaire effective : 
</t>
    </r>
    <r>
      <rPr>
        <sz val="11"/>
        <color theme="1"/>
        <rFont val="Calibri"/>
        <family val="2"/>
      </rPr>
      <t xml:space="preserve">La ou les personnes physiques qui, en dernier lieu, possède(nt) ou contrôle(nt) une entité juridique, de par la possession ou le contrôle direct ou indirect d’un pourcentage suffisant d’actions ou de droits de vote dans cette entité juridique, y compris par le biais d’actions au porteur ou par tout autre moyen . </t>
    </r>
    <r>
      <rPr>
        <u/>
        <sz val="11"/>
        <color theme="1"/>
        <rFont val="Calibri"/>
        <family val="2"/>
      </rPr>
      <t>Un pourcentage de 5% ou plus des actions ou de droits de vote est une preuve de propriété ou de contrôle par participation</t>
    </r>
    <r>
      <rPr>
        <sz val="11"/>
        <color theme="1"/>
        <rFont val="Calibri"/>
        <family val="2"/>
      </rPr>
      <t xml:space="preserve">
</t>
    </r>
    <r>
      <rPr>
        <b/>
        <sz val="11"/>
        <color theme="1"/>
        <rFont val="Calibri"/>
        <family val="2"/>
      </rPr>
      <t>Définition des Personnes politiquement exposées (PPE)</t>
    </r>
    <r>
      <rPr>
        <sz val="11"/>
        <color theme="1"/>
        <rFont val="Calibri"/>
        <family val="2"/>
      </rPr>
      <t xml:space="preserve">
-Les personnes de nationalité étrangère qui exercent ou ont exercé d’importantes fonctions publiques dans un pays étranger, par exemple, les chefs d’État, les membres de gouvernement, les parlementaires et tous politiciens de haut rang, les hauts responsables au sein des pouvoirs publics, les magistrats et militaires de haut rang, les dirigeants d’entreprises publiques et les hauts responsables de partis politiques. 
-les personnes physiques de nationalité camerounaise qui exercent ou ont exercé d’importantes fonctions publiques dans le pays, par exemple, les chefs d’État, les membres de gouvernement, les parlementaires et tous politiciens de haut rang, les hauts responsables au sein des pouvoirs publics, les magistrats et militaires de haut rang, les dirigeants d’entreprises publiques et les hauts responsables de partis politiques.
NB : Les entreprises détenues à 100% par l'Etat ne sont pas concernées par la déclaration sur la propriété réelle. Les sociétés côtées ou filiales exclusives de sociétés cotées sont exemptes de la déclaration des BE si le lien à la déclration sur le PE de la société mère est founi dans la feuille structure du capital.
</t>
    </r>
    <r>
      <rPr>
        <b/>
        <sz val="11"/>
        <color theme="1"/>
        <rFont val="Calibri"/>
        <family val="2"/>
      </rPr>
      <t>Conformément à cette définition de la propriété effective, au 31/12/2020</t>
    </r>
    <r>
      <rPr>
        <b/>
        <sz val="11"/>
        <color theme="1"/>
        <rFont val="Times New Roman"/>
        <family val="1"/>
      </rPr>
      <t> le(s) propriétaire(s) effectif(s) de l'entreprise est/sont</t>
    </r>
    <r>
      <rPr>
        <b/>
        <sz val="11"/>
        <color theme="1"/>
        <rFont val="Calibri"/>
        <family val="2"/>
      </rPr>
      <t>:</t>
    </r>
  </si>
  <si>
    <t>NB:Les données en oranger sont obligatoires. Celles en vert sont facultatives.</t>
  </si>
  <si>
    <t>Numéro d'identification unique/Numéro d'immatriculation</t>
  </si>
  <si>
    <r>
      <t>Dénomination juridique de l'entreprise intermédiaire 2</t>
    </r>
    <r>
      <rPr>
        <i/>
        <sz val="10"/>
        <color theme="1"/>
        <rFont val="Calibri"/>
        <family val="2"/>
        <scheme val="minor"/>
      </rPr>
      <t>(ajouter des lignes si nécessaire)</t>
    </r>
  </si>
  <si>
    <r>
      <t xml:space="preserve">Numéro d'identification unique/Numéro d'immatriculation </t>
    </r>
    <r>
      <rPr>
        <i/>
        <sz val="10"/>
        <rFont val="Calibri"/>
        <family val="2"/>
        <scheme val="minor"/>
      </rPr>
      <t>(ajouter des lignes si nécessaire)</t>
    </r>
  </si>
  <si>
    <r>
      <t xml:space="preserve">Dénomination juridique de l'entreprise intermédiaire 2 </t>
    </r>
    <r>
      <rPr>
        <i/>
        <sz val="10"/>
        <color theme="1"/>
        <rFont val="Calibri"/>
        <family val="2"/>
        <scheme val="minor"/>
      </rPr>
      <t>(ajouter des lignes si nécessaire)</t>
    </r>
  </si>
  <si>
    <t>Vous trouverez en pièce jointe les documents suivants permettant de vérifier l’exactitude de l’information fournie sur la effective :</t>
  </si>
  <si>
    <r>
      <rPr>
        <b/>
        <sz val="10"/>
        <color theme="0"/>
        <rFont val="Trebuchet MS"/>
        <family val="2"/>
      </rPr>
      <t>Acquereur</t>
    </r>
    <r>
      <rPr>
        <b/>
        <sz val="10"/>
        <color theme="1"/>
        <rFont val="Trebuchet MS"/>
        <family val="2"/>
      </rPr>
      <t xml:space="preserve">
</t>
    </r>
    <r>
      <rPr>
        <b/>
        <i/>
        <sz val="10"/>
        <color theme="1"/>
        <rFont val="Trebuchet MS"/>
        <family val="2"/>
      </rPr>
      <t xml:space="preserve"> </t>
    </r>
    <r>
      <rPr>
        <b/>
        <i/>
        <sz val="10"/>
        <color rgb="FFFF0000"/>
        <rFont val="Trebuchet MS"/>
        <family val="2"/>
      </rPr>
      <t>(A remplir uniquement en cas de cession)</t>
    </r>
  </si>
  <si>
    <t>Y a-t-il un engagement à couvrir une partie des dépenses/coûts du projet ?</t>
  </si>
  <si>
    <t>Participation (%)</t>
  </si>
  <si>
    <t>Prets, subventions et garanties octroyés par l'Etat ou les sociétés d'Etat</t>
  </si>
  <si>
    <t>4. Autres informations</t>
  </si>
  <si>
    <r>
      <t xml:space="preserve">Volumes vendus </t>
    </r>
    <r>
      <rPr>
        <sz val="10"/>
        <color theme="0"/>
        <rFont val="Trebuchet MS"/>
        <family val="2"/>
      </rPr>
      <t>(en barils)</t>
    </r>
  </si>
  <si>
    <r>
      <t xml:space="preserve">Destination </t>
    </r>
    <r>
      <rPr>
        <sz val="10"/>
        <color theme="0"/>
        <rFont val="Trebuchet MS"/>
        <family val="2"/>
      </rPr>
      <t>(vendeurs uniquement)</t>
    </r>
  </si>
  <si>
    <t>Source de données (Rapport annuel SNH par exemple)</t>
  </si>
  <si>
    <t>Remarques</t>
  </si>
  <si>
    <t>Part SNH (Etat)
contractant</t>
  </si>
  <si>
    <t>ADDAX APCC</t>
  </si>
  <si>
    <t>ADDAX APCL</t>
  </si>
  <si>
    <t>Perenco Cameroun</t>
  </si>
  <si>
    <t>Gaz du Cameroun</t>
  </si>
  <si>
    <t>Autre..</t>
  </si>
  <si>
    <t>Autre…</t>
  </si>
  <si>
    <t>Détails des enlèvements 2020</t>
  </si>
  <si>
    <t>Total enlèvements 2020 SNH (en bbl)</t>
  </si>
  <si>
    <t xml:space="preserve">Part Etat </t>
  </si>
  <si>
    <t>Total enlèvements SNH  2020 (en MSCF)</t>
  </si>
  <si>
    <t>Total enlèvements SNH 2020 (en TM)</t>
  </si>
  <si>
    <t>Part Etat (fiscalité)</t>
  </si>
  <si>
    <t xml:space="preserve">Ref à la loi ou aux procédures appliquées (En cas d'application de procédures internes, il faut communiquer avec la déclaration la version éléctronique des procédures en question) </t>
  </si>
  <si>
    <t>Description succinte de la procédure appliquée et du cadre. Pour les octrois par appel d'offre, données des informations sur la structure en charge de l'élaboration des Tdr, la date et lieu de publication de l'appel d'offre, la date et la composition de la commission d'évaluation , la liste des candidats 
 Lorsque les informations requises  sont déjà publiques, il suffit de mentionner une référence (ou un lien)</t>
  </si>
  <si>
    <t>Secteur des hydrocarbures</t>
  </si>
  <si>
    <t>Périmètre de conciliation</t>
  </si>
  <si>
    <t xml:space="preserve">Déclration assouplie </t>
  </si>
  <si>
    <t>Autres sociétés pour une déclaration unilatérale</t>
  </si>
  <si>
    <t>Entreprise nationale</t>
  </si>
  <si>
    <t xml:space="preserve">Nom de la société </t>
  </si>
  <si>
    <t>1. Société Nationale des Hydrocarbures - SNH</t>
  </si>
  <si>
    <t>1. RSM PRODUCTION CORPORATION</t>
  </si>
  <si>
    <t xml:space="preserve">1.NOBLE ENERGY </t>
  </si>
  <si>
    <t>SOCIETE ANONYME DES  BRASSERIES DU CAMEROUN</t>
  </si>
  <si>
    <t>Eau</t>
  </si>
  <si>
    <t>2. LUKOIL OVERSEAS ETINDE CAMEROON SARL</t>
  </si>
  <si>
    <t>2.NEW AGE</t>
  </si>
  <si>
    <t xml:space="preserve">2. ADDAX PETROLEUM CAMEROON COMPANY </t>
  </si>
  <si>
    <t>3. PERENCO RIO DEL REY</t>
  </si>
  <si>
    <t>3. TOWER RESSOURCES</t>
  </si>
  <si>
    <t>UNION CAMEROUNAISE DE BRASSERIES</t>
  </si>
  <si>
    <t>4. ADDAX PETROLEUM CAMEROON LIMITED</t>
  </si>
  <si>
    <t>4. EUROIL LIMITED</t>
  </si>
  <si>
    <t>5. PERENCO CAMEROUN</t>
  </si>
  <si>
    <t>5. YAN CHANG LOGONE DEVELOPMENT HOLDING Co. Ltd</t>
  </si>
  <si>
    <t>6. GAZ DU CAMEROUN</t>
  </si>
  <si>
    <t>6. ORION ENERGY HOLDING Inc</t>
  </si>
  <si>
    <t>SOURCE DU PAYS S,A</t>
  </si>
  <si>
    <t>7. GLENCORE EXPLORATION LTD</t>
  </si>
  <si>
    <t>7. RSM PRODUCTION CORPORATION</t>
  </si>
  <si>
    <t>Société de transport pétrolier</t>
  </si>
  <si>
    <t>8. LUKOIL OVERSEAS ETINDE CAMEROON SARL</t>
  </si>
  <si>
    <t>SOCIETE DES EAUX MINERALES DU CAMEROUN</t>
  </si>
  <si>
    <t>8. Cameroon Oil Transportation Company - COTCO</t>
  </si>
  <si>
    <t>9. AFEX Global Limited</t>
  </si>
  <si>
    <t>CHINA FIRST HIGHWAY ENGINEERING CO</t>
  </si>
  <si>
    <t>10. HETA OIL &amp; GAS Limited</t>
  </si>
  <si>
    <t>11. GOLAR SASU</t>
  </si>
  <si>
    <t>STE GENERALE DES MINES ET DES EXPLOSIFS DU CAMEROUN SARL</t>
  </si>
  <si>
    <t>BETON CONSTRUCTION ET CARRIERE SARL</t>
  </si>
  <si>
    <t>CHARIOT COMPANY LTD</t>
  </si>
  <si>
    <t>SOCIETE SANO SARL</t>
  </si>
  <si>
    <t>SOCIETE GOLDEN PRODUCTION</t>
  </si>
  <si>
    <t>Minie &amp; Carrière</t>
  </si>
  <si>
    <t>Droits de sortie à l’exportation : Les produits bruts d’origine animale, végétale ou minière sont soumis au paiement des droits de sortie à l’exportation au taux de 2% (A CONFIRMER PAR LA DGI OU LA DGD) à l’exception des produits de rentes ci-après : le coton, le caoutchouc, l’huile de palme, la banane, le haricot et l’ananas (cf. Loi N°2017-021 du 20 Décembre 2017 portant Loi de Finances de la République du Cameroun pour l’exercice 2019)</t>
  </si>
  <si>
    <t>cnps</t>
  </si>
  <si>
    <t>Dépenses quasi fiscales : Ces dépenses incluent les accords par le biais desquels les entreprises d'Etat entreprennent des dépenses sociales, telles que les paiements pour des services sociaux, pour des infrastructures publiques, pour des subventions sur les combustibles ou le service de la dette nationale, etc..</t>
  </si>
  <si>
    <t>Contribution au fonds de restauration, de réhabilitation et de fermeture des sites miniers et des carrières : Art.235. du code minier 2016 Il destiné à financer les activités de mise en œuvre du programme de préservation et réhabilitation de l’environnement affecté par la réalisation des projets miniers.
Il est alimenté par la contribution annuelle des titulaires des permis d’exploitation de la petite mine et de la mine industrielle, les titulaires des autorisations d’exploitation artisanale semi‐mécanisée ou bénéficiaires d’autorisation d’exploitation de substances de carrières industrielle ou carrières artisanales semi‐mécanisée en fonction des Coûts prévisionnels de la mise en œuvre du programme de préservation et réhabilitation de l’environnement tel que défini dans l’étude d’impact environnemental et social.
Les sommes versées au titre du Fonds de restauration, de réhabilitation et de fermeture des sites miniers et des carrières sont en franchise des impôts sur les bénéfices sous réserve d’être effectivement utilisées à cet effet.
Le Fonds est logé dans un compte séquestre auprès de la Banque centrale.
L’organisation et le fonctionnement du Fonds visé ci‐dessus sont fixés par voie réglementaire. Toutefois, en l’absence du décret d’application du Code minier, les sociétés minières n’ont pas été sollicitées de reporter les paiements effectués en 2019 au titre de ce fonds</t>
  </si>
  <si>
    <t>NB : Pour les sociétés dont l'activité principale n'est pas l'activité extractive, seuls les flux de paiements spécifiques à l’extraction doivent être reportés (flux 32,33,34,47 et 50).</t>
  </si>
  <si>
    <t>Transferts indirects au Trésor Public (Interventions directes SNH) : Il s’agit des transferts effectués indirectement au Trésor Public au titre :
-     de la contrevaleur de la commercialisation des parts de l’Etat ;
-     du reversement des droits, redevances et autres flux perçus par la SNH dans le cadre de son mandat. 
Ces transferts sont effectués par la SNH à la demande de Trésor Public pour la couverture des dépenses de l’Etat.</t>
  </si>
  <si>
    <t>Redevance Minière Proportionnelle : C’est le montant qui permet à chaque partie dans le processus de la production pétrolière de bénéficier d’un pourcentage garanti de la rente minière au titre de chaque exercice tel que prévu dans la convention d’établissement et le contrat d’association. Cette redevance peut être négative ou positive. Elle est fonction de la moyenne journalière de la production totale de la zone délimitée pour un mois civil donné. Elle est due mensuellement. Son taux est précisé dans le contrat de concession. Elle est réglée en nature ou en espèces. (Art. 92 du Code Pétrolier).</t>
  </si>
  <si>
    <t>Bonus de production : Prime versée à l’Etat en fonction des quantités d’hydrocarbure produites (Art.97 du Code Pétrolier).</t>
  </si>
  <si>
    <t>Frais de formation : Il s’agit du montant effectivement décaissé par les sociétés pétrolières pour la formation professionnelle dans le domaine pétrolier de ressortissants camerounais de toutes qualifications ne faisant pas partie du personnel desdites sociétés. (Art 12 du Code Pétrolier et dispositions du contrat pétrolier).</t>
  </si>
  <si>
    <t>Dividendes Filiales de la SNH : Il s’agit des dividendes versés par les sociétés filiales de la SNH au titre de la participation de celle-ci dans leur capital.</t>
  </si>
  <si>
    <t>Autres flux de paiement significatif: tout paiement dépassant 50 millions de FCFA.</t>
  </si>
  <si>
    <t>Taxe Spéciale sur les Revenus (TSR) : Taxe spéciale au taux global de 15 % sur les revenus servis aux personnes morales ou physiques domiciliées hors du Cameroun, par des entreprises ou établissements situés au Cameroun (Art.225 du CGI).</t>
  </si>
  <si>
    <t>Redressements fiscaux, amendes et pénalités : Il s’agit des montants versés par les sociétés extractives à la suite d’infractions à la législation fiscale en vigueur ou à des redressements fiscaux.</t>
  </si>
  <si>
    <t>Droit de passage du Pipeline : Il s’agit des droits revenant à l’Etat au titre du passage du brut dans le pipeline Tchad-Cameroun et ce en vertu du  contrat portant sur les droits de transit de l’oléoduc tchadien. (Art.3 du décret 2000/465 du 30/06/2000)</t>
  </si>
  <si>
    <t>Contribution FNE : il s’agit de la contribution instituée par la Loi N°90/050 du 19 décembre 1990 modifiant la loi N°77/10 du 13 Juillet 1977 portant institution d’une contribution au Crédit Foncier et fixant la part de cette contribution destinée au Fonds National de l’Emploi.</t>
  </si>
  <si>
    <t xml:space="preserve">Bonus progressif : Toutes les transactions sur les titres miniers sont sujettes au paiement d’un bonus progressif fixé par décret du premier ministre sur proposition du ministre chargé des mines et de la géologie  Art 22 de la loi 2010/011 du 29 juillet 2010 portant amendement du Code minier), modifié par l’article 27 du décret du 4 juillet 2014. </t>
  </si>
  <si>
    <t>Dividendes payés à la SNI: Il s’agit des dividendes versés par les sociétés extractives à la SNI en tant qu’actionnaire desdites sociétés.</t>
  </si>
  <si>
    <t>Autres flux de paiement significatif : (Impôts fonciers, Taxes communales, FEICOM, Redevance audiovisuelle, Taxes communales, primes d’émissions, frais d’inspection administrative etc.) tout paiement dépassant 50 millions de FCFA.</t>
  </si>
  <si>
    <t>Paiements sociaux obligatoires (Contribution au compte spécial de développement des capacités locales) : Art.236. du code minier 2016 : Le	compte	 spécial	 de développement des capacités locales est destiné à financer le développement économique, social, culturel, industriel et technologique du Cameroun à travers le développement des ressources humaines et de développement des entreprises et de l’industrie locale.
Le montant des contributions visées ci‐dessus en FCFA, est compris entre 0,5 et 1% du montant total du chiffre d’affaires hors taxe de la société minière. Le taux retenu est fixé au cours des négociations selon le cas de la convention minière ou du cahier de charges entre les parties.</t>
  </si>
  <si>
    <t xml:space="preserve">Transfert de la taxe ad valorem, de la taxe à l’extraction et de la redevance sur la production de l’eau :  L’article 239 quinquies de la Loi de Finances 2015 prévoit la compensation des populations affectées par les exploitations minières. le montant de la compensation est prélevé sur la taxe ad valorem et la taxe à l’extraction </t>
  </si>
  <si>
    <t>Transfert de la fiscalité au tire de l’activité minière artisanale : l’article 28 du Code minier 2016 alinéa 3 prévoit que les modalités de prélèvement et de répartition de la quote‐part de l’État, entre le Trésor public, le Fonds de développement du secteur minier, la structure en charge de l’encadrement et de de la promotion des activités minières artisanales, la Commune territorialement compétente et les populations riveraines sont fixées par voie réglementaire.</t>
  </si>
  <si>
    <t>2034/KS01/2020</t>
  </si>
  <si>
    <t>RDR CLLASSIQUE</t>
  </si>
  <si>
    <t>PETRACO OIL COMPANY LTD</t>
  </si>
  <si>
    <t>CANADA</t>
  </si>
  <si>
    <t>RDR MARGINAUX(bavo complementaire, Dikoume, Kolé complementaire,Nyangassa Sud, betika Boa sud, Bojongo, Lipendja, Erong nord</t>
  </si>
  <si>
    <t>ACCORD 1990(Akono, Sud assoma, Kolé west marine)</t>
  </si>
  <si>
    <t>2036-KS03/2020</t>
  </si>
  <si>
    <t>ESPAGNE</t>
  </si>
  <si>
    <t>756-LS/06</t>
  </si>
  <si>
    <t>MOUKOKO ABANA</t>
  </si>
  <si>
    <t>MOUKOKO WEST</t>
  </si>
  <si>
    <t>2037-KS04/2020</t>
  </si>
  <si>
    <t>EXXONMOBIL SALES &amp; SUPPLY LLC</t>
  </si>
  <si>
    <t>NORVEGE</t>
  </si>
  <si>
    <t>757-LS/08</t>
  </si>
  <si>
    <t>118-S/09</t>
  </si>
  <si>
    <t>SAHARA ENERGY RESOURCE LTD</t>
  </si>
  <si>
    <t>2039-KS06/12</t>
  </si>
  <si>
    <t>UNIPEC U.K. COMPANY</t>
  </si>
  <si>
    <t>758-LS/13</t>
  </si>
  <si>
    <t>SARAS S.P.A.</t>
  </si>
  <si>
    <t>2040-KS07/14</t>
  </si>
  <si>
    <t>119-S/15</t>
  </si>
  <si>
    <t>2042-KS09/16</t>
  </si>
  <si>
    <t>760-LS/17</t>
  </si>
  <si>
    <t>761-LS/18</t>
  </si>
  <si>
    <t>2044-KS11/19</t>
  </si>
  <si>
    <t>2045-KS12/20</t>
  </si>
  <si>
    <t>120-S/21</t>
  </si>
  <si>
    <t>2046-KS13/22</t>
  </si>
  <si>
    <t>763-LS/23</t>
  </si>
  <si>
    <t>2048-KS15/24</t>
  </si>
  <si>
    <t>SHELL WESTERN SUPPLY</t>
  </si>
  <si>
    <t>764-LS/25</t>
  </si>
  <si>
    <t>2049-KS16/26</t>
  </si>
  <si>
    <t>121-S/27</t>
  </si>
  <si>
    <t>765-LS/01</t>
  </si>
  <si>
    <t>2051-KS18/02</t>
  </si>
  <si>
    <t>20/02/2034-KS01/04</t>
  </si>
  <si>
    <t>PETRACO OIL COMPANY</t>
  </si>
  <si>
    <t>20/02/2036-KS01/03</t>
  </si>
  <si>
    <t>HUELVA</t>
  </si>
  <si>
    <t>20/03/756-LS06</t>
  </si>
  <si>
    <t>20/04/2037-KS04</t>
  </si>
  <si>
    <t>EXXON MOBIL</t>
  </si>
  <si>
    <t>757-LS/20</t>
  </si>
  <si>
    <t>Italie</t>
  </si>
  <si>
    <t>118-5/09</t>
  </si>
  <si>
    <t>2039-KS06/2020</t>
  </si>
  <si>
    <t>UNIPEC U.K.</t>
  </si>
  <si>
    <t xml:space="preserve">758-LS/20 </t>
  </si>
  <si>
    <t>2040-KS 07/14</t>
  </si>
  <si>
    <t>VITOL S.A.</t>
  </si>
  <si>
    <t>2042-KS09/2020</t>
  </si>
  <si>
    <t xml:space="preserve">760-LS/20 </t>
  </si>
  <si>
    <t>761-LS/20</t>
  </si>
  <si>
    <t>2044-KS11/2020</t>
  </si>
  <si>
    <t>2045-KS12/2020</t>
  </si>
  <si>
    <t>2046-KS13/2020</t>
  </si>
  <si>
    <t>763-LS/20</t>
  </si>
  <si>
    <t>GILBRATAR</t>
  </si>
  <si>
    <t>2048-KS15/2020</t>
  </si>
  <si>
    <t>2049-KS16/2020</t>
  </si>
  <si>
    <t>121-S 2020</t>
  </si>
  <si>
    <t>2051-KS18/2020</t>
  </si>
  <si>
    <t>M047400005669H</t>
  </si>
  <si>
    <r>
      <t>·</t>
    </r>
    <r>
      <rPr>
        <b/>
        <sz val="7"/>
        <rFont val="Kohinoor Devanagari"/>
        <family val="3"/>
      </rPr>
      <t xml:space="preserve">         </t>
    </r>
    <r>
      <rPr>
        <b/>
        <sz val="9"/>
        <rFont val="Kohinoor Devanagari"/>
        <family val="3"/>
      </rPr>
      <t xml:space="preserve">Permis de recherche (attributions) : </t>
    </r>
  </si>
  <si>
    <r>
      <t>·</t>
    </r>
    <r>
      <rPr>
        <sz val="7"/>
        <rFont val="Kohinoor Devanagari"/>
        <family val="3"/>
      </rPr>
      <t xml:space="preserve">         </t>
    </r>
    <r>
      <rPr>
        <b/>
        <sz val="9"/>
        <rFont val="Kohinoor Devanagari"/>
        <family val="3"/>
      </rPr>
      <t xml:space="preserve">Permis d’exploitation des carrières (attributions et renouvellement) : </t>
    </r>
  </si>
  <si>
    <t>Entreprise</t>
  </si>
  <si>
    <t>Entité</t>
  </si>
  <si>
    <t>Nom de flux de revenus</t>
  </si>
  <si>
    <t>Prélevé dans le cadre</t>
  </si>
  <si>
    <t>Déclaré par projet (O/N)</t>
  </si>
  <si>
    <t>Nom de projet</t>
  </si>
  <si>
    <t>Valeur des revenus en milliards de FCFA</t>
  </si>
  <si>
    <t>Paiement en nature (O/N)</t>
  </si>
  <si>
    <t>Volume en nature (le cas échéant)</t>
  </si>
  <si>
    <t>Unité (le cas échéant)</t>
  </si>
  <si>
    <t>Valorisation des paiements en nature (en milliards de FCFA)</t>
  </si>
  <si>
    <t xml:space="preserve"> de l’État</t>
  </si>
  <si>
    <t>du projet (O/N)</t>
  </si>
  <si>
    <t>DGI</t>
  </si>
  <si>
    <t xml:space="preserve">Mokoko Abana </t>
  </si>
  <si>
    <t>Mokoko Abana</t>
  </si>
  <si>
    <t>South Asoma</t>
  </si>
  <si>
    <t>Mondoni</t>
  </si>
  <si>
    <t>Lipenja Erong</t>
  </si>
  <si>
    <t>Iroko</t>
  </si>
  <si>
    <t>TM</t>
  </si>
  <si>
    <t>SANAGA</t>
  </si>
  <si>
    <t>MATANDA PSC</t>
  </si>
  <si>
    <t xml:space="preserve">Oui </t>
  </si>
  <si>
    <t>Mokoko Abana &amp; West</t>
  </si>
  <si>
    <t>SANDY GAZ</t>
  </si>
  <si>
    <t>MSCF</t>
  </si>
  <si>
    <t>Logbaba Gaz</t>
  </si>
  <si>
    <t>Logbaba</t>
  </si>
  <si>
    <t>SANAGA SUD GAZ</t>
  </si>
  <si>
    <t>SANAGA SUD CONDENSAT</t>
  </si>
  <si>
    <t>SANAGA GPL</t>
  </si>
  <si>
    <t xml:space="preserve">GOLAR </t>
  </si>
  <si>
    <t>Autres bénéficiaires (Paiements sociaux)</t>
  </si>
  <si>
    <t>Périmètre de conciliation (Conciliation/unilatérale)</t>
  </si>
  <si>
    <t>Dividendes versés à la SNI</t>
  </si>
  <si>
    <t>Droits et taxes payés à la Douane</t>
  </si>
  <si>
    <t xml:space="preserve">Retenues sur achats </t>
  </si>
  <si>
    <t>Kg</t>
  </si>
  <si>
    <t>Annexe 12 – Transactions sur les titres miniers 2020</t>
  </si>
  <si>
    <t>Annexe 13 – Formulaire de déclaration ITIE 2020</t>
  </si>
  <si>
    <t>Annexe 17 – Détail des paiements des Entreprises par projet</t>
  </si>
  <si>
    <t>Annexe 18 – Revenus de commercialisation des parts de l’Etat</t>
  </si>
  <si>
    <t>Annexe 19 – Rapprochement des recettes certifiées par la Chambre des Comptes et justification des écarts</t>
  </si>
  <si>
    <t xml:space="preserve">Sociétés </t>
  </si>
  <si>
    <t>Écart (1) – (2)</t>
  </si>
  <si>
    <t>Écart (1) – (3)</t>
  </si>
  <si>
    <t>Observations</t>
  </si>
  <si>
    <t>Les ajustements après réconciliation n'ont pas été pris en compte par la DGI dans la déclaration fournie à la Chambre des Comptes pour certification.</t>
  </si>
  <si>
    <t>Non significative</t>
  </si>
  <si>
    <t>Rien à signaler</t>
  </si>
  <si>
    <t>Écart non expliqué</t>
  </si>
  <si>
    <t>Déclaration de la DGTCFM certifiée</t>
  </si>
  <si>
    <t>Déclaration de la DGTCFM-ITIE</t>
  </si>
  <si>
    <t>Transferts directs</t>
  </si>
  <si>
    <t>Transferts indirects</t>
  </si>
  <si>
    <t>Dividendes</t>
  </si>
  <si>
    <t>Les ajustements après réconciliation n'ont pas été pris en compte par la DGD dans la déclaration fournie à la Chambre des Comptes pour certification.</t>
  </si>
  <si>
    <t>Les déclarations de la DGI des Comptes (1) transmises à la Chambre</t>
  </si>
  <si>
    <t>Les déclarations de la DGI - ITIE Avant Ajustements (2)</t>
  </si>
  <si>
    <t>Les déclaration de la DGI - ITIE Après Ajustements (3)</t>
  </si>
  <si>
    <t>Les déclarations de la DGD des Comptes (1) transmises à la Chambre</t>
  </si>
  <si>
    <t>Les déclarations de la DGD - ITIE Avant Ajustements (2)</t>
  </si>
  <si>
    <t>Les déclaration de la DGD - ITIE Après Ajustements (3)</t>
  </si>
  <si>
    <r>
      <t>(i)</t>
    </r>
    <r>
      <rPr>
        <b/>
        <sz val="7"/>
        <color rgb="FF0D0D0D"/>
        <rFont val="Kohinoor Devanagari"/>
        <family val="3"/>
      </rPr>
      <t xml:space="preserve">      </t>
    </r>
    <r>
      <rPr>
        <b/>
        <sz val="10"/>
        <color rgb="FF0D0D0D"/>
        <rFont val="Kohinoor Devanagari"/>
        <family val="3"/>
      </rPr>
      <t>Chambre des Comptes - DGI</t>
    </r>
  </si>
  <si>
    <r>
      <t>(i)</t>
    </r>
    <r>
      <rPr>
        <b/>
        <sz val="7"/>
        <color rgb="FF0D0D0D"/>
        <rFont val="Kohinoor Devanagari"/>
        <family val="3"/>
      </rPr>
      <t xml:space="preserve">      </t>
    </r>
    <r>
      <rPr>
        <b/>
        <sz val="10"/>
        <color rgb="FF0D0D0D"/>
        <rFont val="Kohinoor Devanagari"/>
        <family val="3"/>
      </rPr>
      <t>Chambre des Comptes – DGTCFM</t>
    </r>
  </si>
  <si>
    <r>
      <t>(i)</t>
    </r>
    <r>
      <rPr>
        <b/>
        <sz val="7"/>
        <color rgb="FF0D0D0D"/>
        <rFont val="Kohinoor Devanagari"/>
        <family val="3"/>
      </rPr>
      <t xml:space="preserve">      </t>
    </r>
    <r>
      <rPr>
        <b/>
        <sz val="10"/>
        <color rgb="FF0D0D0D"/>
        <rFont val="Kohinoor Devanagari"/>
        <family val="3"/>
      </rPr>
      <t>Chambre des Comptes – DGD</t>
    </r>
  </si>
  <si>
    <t>SANAGA SUD (FLNG)</t>
  </si>
  <si>
    <t>SANAGA SUD (KPDC)</t>
  </si>
  <si>
    <t>Annexe 20 –  Détails de Partage de production 2020</t>
  </si>
  <si>
    <r>
      <rPr>
        <b/>
        <sz val="10"/>
        <rFont val="Kohinoor Devanagari"/>
        <family val="3"/>
      </rPr>
      <t>Production :</t>
    </r>
    <r>
      <rPr>
        <sz val="10"/>
        <rFont val="Kohinoor Devanagari"/>
        <family val="3"/>
      </rPr>
      <t xml:space="preserve"> Il s’agit de la quotte part de la quantité produite/extraite par la société et ayant servie de base pour la liquidation des impôts et taxes de la période. Les quantités doivent être spécifiées par nature de minerais, par unité (barils, tonne) et par valeur ( La valeur de production doit être faite </t>
    </r>
    <r>
      <rPr>
        <b/>
        <sz val="10"/>
        <rFont val="Kohinoor Devanagari"/>
        <family val="3"/>
      </rPr>
      <t xml:space="preserve">au prix officiel ou prix fiscal qui sert au calcul des redevances minières ou des taxes à l’extraction/Ad valorem </t>
    </r>
    <r>
      <rPr>
        <sz val="10"/>
        <rFont val="Kohinoor Devanagari"/>
        <family val="3"/>
      </rPr>
      <t>)</t>
    </r>
  </si>
  <si>
    <r>
      <rPr>
        <b/>
        <sz val="10"/>
        <rFont val="Kohinoor Devanagari"/>
        <family val="3"/>
      </rPr>
      <t xml:space="preserve">Exportation : </t>
    </r>
    <r>
      <rPr>
        <sz val="10"/>
        <rFont val="Kohinoor Devanagari"/>
        <family val="3"/>
      </rPr>
      <t>Il s’agit de la quotte part de la quantité exportée  par la société. Les quantités exportées doivent être spécifiées par nature de minerais, par unité (barils, tonne) et par valeur.</t>
    </r>
  </si>
  <si>
    <r>
      <rPr>
        <b/>
        <sz val="10"/>
        <rFont val="Kohinoor Devanagari"/>
        <family val="3"/>
      </rPr>
      <t xml:space="preserve">Parts d’huile SNH-Etat : </t>
    </r>
    <r>
      <rPr>
        <sz val="10"/>
        <rFont val="Kohinoor Devanagari"/>
        <family val="3"/>
      </rPr>
      <t>Les parts SNH-Etat constituent la part de production d’hydrocarbures affectée à la rémunération de l’Etat.
Les % des parts revenants à la SNH-Etat sont définis au sein des contrats d’association/concession (Art.14 du Code Pétrolier).</t>
    </r>
  </si>
  <si>
    <r>
      <rPr>
        <b/>
        <sz val="10"/>
        <rFont val="Kohinoor Devanagari"/>
        <family val="3"/>
      </rPr>
      <t xml:space="preserve">Parts d’huile SNH-Associé : </t>
    </r>
    <r>
      <rPr>
        <sz val="10"/>
        <rFont val="Kohinoor Devanagari"/>
        <family val="3"/>
      </rPr>
      <t>La SNH-Fonctionnement peut détenir directement des intérêts dans les champs pétroliers. Les Parts SNH-Associé constituent la rémunération de la SNH-Fonctionnement dans le cadre de l’association.
Parts d'huile SNH-Etat commercialisées par la SNH : Il s’agit de la quantité des parts d’huile de l’Etat prélevées commercialisées et encaissées par la SNH.</t>
    </r>
  </si>
  <si>
    <r>
      <rPr>
        <b/>
        <sz val="10"/>
        <rFont val="Kohinoor Devanagari"/>
        <family val="3"/>
      </rPr>
      <t>Parts d’huile SNH-Etat  en numéraire :</t>
    </r>
    <r>
      <rPr>
        <sz val="10"/>
        <rFont val="Kohinoor Devanagari"/>
        <family val="3"/>
      </rPr>
      <t xml:space="preserve"> Les parts SNH-Etat constituent la part de production d’hydrocarbures affectée à la rémunération de l’Etat.
Les % des parts revenants à la SNH-Etat sont définis au sein des contrats d’association/concession (Art.14 du Code Pétrolier).</t>
    </r>
  </si>
  <si>
    <r>
      <rPr>
        <b/>
        <sz val="10"/>
        <rFont val="Kohinoor Devanagari"/>
        <family val="3"/>
      </rPr>
      <t xml:space="preserve">Parts d’huile SNH-Associé en numéraire  : </t>
    </r>
    <r>
      <rPr>
        <sz val="10"/>
        <rFont val="Kohinoor Devanagari"/>
        <family val="3"/>
      </rPr>
      <t>La SNH-Fonctionnement peut détenir directement des intérêts dans les champs pétroliers. Les Parts SNH-Associé constituent la rémunération de la SNH-Fonctionnement dans le cadre de l’association.
Parts d'huile SNH-Etat commercialisées par la SNH : Il s’agit de la quantité des parts d’huile de l’Etat prélevées commercialisées et encaissées par la SNH.</t>
    </r>
  </si>
  <si>
    <r>
      <rPr>
        <b/>
        <sz val="10"/>
        <rFont val="Kohinoor Devanagari"/>
        <family val="3"/>
      </rPr>
      <t>Transferts directs au Trésor Public par la SNH </t>
    </r>
    <r>
      <rPr>
        <sz val="10"/>
        <rFont val="Kohinoor Devanagari"/>
        <family val="3"/>
      </rPr>
      <t xml:space="preserve">: Il s’agit des transferts effectués directement au Trésor Public au titre :*
-    de la contrevaleur de la commercialisation des parts de l’Etat; 
-     du reversement des droits, redevances et autres flux perçus par la SNH dans le cadre de son mandat. </t>
    </r>
  </si>
  <si>
    <r>
      <rPr>
        <b/>
        <sz val="10"/>
        <rFont val="Kohinoor Devanagari"/>
        <family val="3"/>
      </rPr>
      <t>Dividendes – SNH </t>
    </r>
    <r>
      <rPr>
        <sz val="10"/>
        <rFont val="Kohinoor Devanagari"/>
        <family val="3"/>
      </rPr>
      <t>: Il s’agit des dividendes versés par la SNH à l’Etat du Cameroun en tant qu’actionnaire unique de la société.</t>
    </r>
  </si>
  <si>
    <r>
      <rPr>
        <b/>
        <sz val="10"/>
        <rFont val="Kohinoor Devanagari"/>
        <family val="3"/>
      </rPr>
      <t>Redevance Proportionnelle à la Production :</t>
    </r>
    <r>
      <rPr>
        <sz val="10"/>
        <rFont val="Kohinoor Devanagari"/>
        <family val="3"/>
      </rPr>
      <t xml:space="preserve"> C’est le pourcentage de la production totale disponible de la zone délimitée. Elle est fonction de la moyenne journalière de la production totale de la zone délimitée pour un mois civil donné. Elle est due mensuellement. Son taux est précisé dans le contrat de concession. Elle est réglée en nature ou en numéraires.</t>
    </r>
  </si>
  <si>
    <r>
      <t>Redevance Minière Négative : Lorsqu’elle la redevance minière est négative, il s’agit du montant dû par le Gouvernement aux compagnies pétrolières afin de leur permettre de recevoir effectivement le pourcentage garanti de rente minière au titre de chaque exercice.</t>
    </r>
    <r>
      <rPr>
        <b/>
        <sz val="10"/>
        <rFont val="Kohinoor Devanagari"/>
        <family val="3"/>
      </rPr>
      <t xml:space="preserve"> </t>
    </r>
    <r>
      <rPr>
        <sz val="10"/>
        <rFont val="Kohinoor Devanagari"/>
        <family val="3"/>
      </rPr>
      <t>(Art. 92 du Code Pétrolier).</t>
    </r>
  </si>
  <si>
    <r>
      <rPr>
        <b/>
        <sz val="10"/>
        <rFont val="Kohinoor Devanagari"/>
        <family val="3"/>
      </rPr>
      <t xml:space="preserve">Bonus de signature : </t>
    </r>
    <r>
      <rPr>
        <sz val="10"/>
        <rFont val="Kohinoor Devanagari"/>
        <family val="3"/>
      </rPr>
      <t>Prime versée à l’Etat à la conclusion d’un contrat pétrolier (Art.97 du Code Pétrolier).</t>
    </r>
  </si>
  <si>
    <r>
      <rPr>
        <b/>
        <sz val="10"/>
        <rFont val="Kohinoor Devanagari"/>
        <family val="3"/>
      </rPr>
      <t xml:space="preserve">Prélèvement pétrolier additionnel : </t>
    </r>
    <r>
      <rPr>
        <sz val="10"/>
        <rFont val="Kohinoor Devanagari"/>
        <family val="3"/>
      </rPr>
      <t>C’est un prélèvement calculé sur les bénéfices tirés des opérations pétrolières. Les modalités de calcul sont fixées dans les contrats et peuvent dépasser 50% (Art 98 di Code Pétrolier).</t>
    </r>
  </si>
  <si>
    <r>
      <rPr>
        <b/>
        <sz val="10"/>
        <rFont val="Kohinoor Devanagari"/>
        <family val="3"/>
      </rPr>
      <t xml:space="preserve">Taxe sur les activités de transport des hydrocarbures : </t>
    </r>
    <r>
      <rPr>
        <sz val="10"/>
        <rFont val="Kohinoor Devanagari"/>
        <family val="3"/>
      </rPr>
      <t>Il s’agit des impôts, taxes ou redevances dus à l’occasion du transport des hydrocarbures et dont les modalités sont fixées par un texte spécifique (Art 103 du Code Pétrolier)</t>
    </r>
    <r>
      <rPr>
        <b/>
        <sz val="10"/>
        <rFont val="Kohinoor Devanagari"/>
        <family val="3"/>
      </rPr>
      <t>.</t>
    </r>
  </si>
  <si>
    <r>
      <rPr>
        <b/>
        <sz val="10"/>
        <rFont val="Kohinoor Devanagari"/>
        <family val="3"/>
      </rPr>
      <t>Autres Pénalités de non-exécution des programmes d'exploration/production :</t>
    </r>
    <r>
      <rPr>
        <sz val="10"/>
        <rFont val="Kohinoor Devanagari"/>
        <family val="3"/>
      </rPr>
      <t xml:space="preserve"> Il s’agit des montants versés par les sociétés extractives à la suite d’infractions aux clauses contractuelles dans les contrats pétroliers.</t>
    </r>
  </si>
  <si>
    <r>
      <rPr>
        <b/>
        <sz val="10"/>
        <rFont val="Kohinoor Devanagari"/>
        <family val="3"/>
      </rPr>
      <t>Impôts sur les sociétés y compris les acomptes  (pétrolier et non pétrolier) :</t>
    </r>
    <r>
      <rPr>
        <sz val="10"/>
        <rFont val="Kohinoor Devanagari"/>
        <family val="3"/>
      </rPr>
      <t xml:space="preserve"> L’impôt sur les sociétés est dû à raison des bénéfices nets y compris les acomptes sur IS  (Art. 2 CGI, Art.95 Code Minier, Art. 93 du Code Pétrolier).</t>
    </r>
  </si>
  <si>
    <r>
      <t>Droits Fixes (y compris droits pour attribution ou renouvellement de permis) : C’est le montant à payer pour toute demande d’attribution, de renouvellement, de cession ou de transmission de contrats pétroliers et/ou d’autorisation de prospection. Le montant est fixé par la Loi de finances applicable dans l’année considérée. (Art.90 du Code Pétrolier,</t>
    </r>
    <r>
      <rPr>
        <b/>
        <sz val="10"/>
        <rFont val="Kohinoor Devanagari"/>
        <family val="3"/>
      </rPr>
      <t xml:space="preserve"> </t>
    </r>
    <r>
      <rPr>
        <sz val="10"/>
        <rFont val="Kohinoor Devanagari"/>
        <family val="3"/>
      </rPr>
      <t>Art.90 du Code Minier)</t>
    </r>
  </si>
  <si>
    <r>
      <rPr>
        <b/>
        <sz val="10"/>
        <rFont val="Kohinoor Devanagari"/>
        <family val="3"/>
      </rPr>
      <t>Redevance Superficiaire :</t>
    </r>
    <r>
      <rPr>
        <sz val="10"/>
        <rFont val="Kohinoor Devanagari"/>
        <family val="3"/>
      </rPr>
      <t xml:space="preserve"> C’est une taxe annuelle sur la superficie utilisée et versée par les titulaires de contrats pétroliers et d’autorisations y dérivant. (Art.91 du Code Pétrolier, Art.91 du Code Minier)</t>
    </r>
  </si>
  <si>
    <r>
      <t xml:space="preserve">Taxe ad valorem  </t>
    </r>
    <r>
      <rPr>
        <b/>
        <sz val="10"/>
        <rFont val="Kohinoor Devanagari"/>
        <family val="3"/>
      </rPr>
      <t>(y compris les redevances sur production des eaux):</t>
    </r>
    <r>
      <rPr>
        <sz val="10"/>
        <rFont val="Kohinoor Devanagari"/>
        <family val="3"/>
      </rPr>
      <t xml:space="preserve"> Les substances minières extraites du sol ou du sous-sol national ainsi que les eaux de sources  à l’occasion des travaux d’exploitation ou de recherche sont soumises à une taxe proportionnelle à la valeur des produits extraits dite taxe ad valorem (Art. 92 du Code Minier).</t>
    </r>
  </si>
  <si>
    <r>
      <rPr>
        <b/>
        <sz val="10"/>
        <rFont val="Kohinoor Devanagari"/>
        <family val="3"/>
      </rPr>
      <t xml:space="preserve">Taxe à l’extraction : </t>
    </r>
    <r>
      <rPr>
        <sz val="10"/>
        <rFont val="Kohinoor Devanagari"/>
        <family val="3"/>
      </rPr>
      <t>Cette taxe est prélevée à chaque extraction des substances de carrière en fonction des Volumes des matériaux extraits. (Art 92 du Code Minier)</t>
    </r>
  </si>
  <si>
    <r>
      <rPr>
        <b/>
        <sz val="10"/>
        <rFont val="Kohinoor Devanagari"/>
        <family val="3"/>
      </rPr>
      <t xml:space="preserve">Retenues sur achats : </t>
    </r>
    <r>
      <rPr>
        <sz val="10"/>
        <rFont val="Kohinoor Devanagari"/>
        <family val="3"/>
      </rPr>
      <t xml:space="preserve"> Les retenues sur achat effectué par les entreprises personnes morales soumises à l'impôt sur les sociétés s'opère dans les mêmes conditions que définies pour les personnes physiques et sont régis par l'Article 21 du CGI, à savoir 1% pour les achats de marchandises ordinaires, 0,5% pour les achats de produits pétroliers et 5% pour les produits forestiers.</t>
    </r>
  </si>
  <si>
    <r>
      <rPr>
        <b/>
        <sz val="10"/>
        <rFont val="Kohinoor Devanagari"/>
        <family val="3"/>
      </rPr>
      <t>Droits de douane :</t>
    </r>
    <r>
      <rPr>
        <sz val="10"/>
        <rFont val="Kohinoor Devanagari"/>
        <family val="3"/>
      </rPr>
      <t xml:space="preserve"> Ce sont les droits dus sur les importations des équipements et biens autres que ceux pour les besoins d’exploitation ou de production des champs pétroliers. Ces droits doivent inclure toutes les taxes y compris la TVA douanières  (Art. 104 à 109 du Code Pétrolier et Art. 99 du Code Minier).</t>
    </r>
  </si>
  <si>
    <r>
      <t>Dividendes versés à l’Etat :</t>
    </r>
    <r>
      <rPr>
        <b/>
        <sz val="10"/>
        <rFont val="Kohinoor Devanagari"/>
        <family val="3"/>
      </rPr>
      <t xml:space="preserve"> </t>
    </r>
    <r>
      <rPr>
        <sz val="10"/>
        <rFont val="Kohinoor Devanagari"/>
        <family val="3"/>
      </rPr>
      <t>Il s’agit des dividendes versés par les sociétés extractives directement à l’Etat du Cameroun en tant qu’actionnaire des dites société.</t>
    </r>
  </si>
  <si>
    <r>
      <t xml:space="preserve">Contribution CFC (part patronale) : il s’agit de la contribution </t>
    </r>
    <r>
      <rPr>
        <b/>
        <sz val="10"/>
        <rFont val="Kohinoor Devanagari"/>
        <family val="3"/>
      </rPr>
      <t xml:space="preserve">patronale </t>
    </r>
    <r>
      <rPr>
        <sz val="10"/>
        <rFont val="Kohinoor Devanagari"/>
        <family val="3"/>
      </rPr>
      <t>instituée par la Loi N°90/050 du 19 décembre 1990 modifiant la loi N°77/10 du 13 Juillet 1977 portant institution d’une contribution au Crédit Foncier et fixant la part de cette contribution destinée au Fonds National de l’Emploi.</t>
    </r>
  </si>
  <si>
    <r>
      <t>Frais d’inspection et de contrôle: Il s’agit des frais payés par les entreprises qui présentent ou peuvent présenter soit des dangers pour la santé, la salubrité publique, l’agriculture, la nature et l’environnement en général, soit des inconvénients pour la commodité du voisinage. La liquidation de ces frais est effectuée sur la base de l’occupation superficiaire des établissements concernés selon un barème fixé par la loi. (Art 22 de la loi 98/015 du 14/07/98)</t>
    </r>
    <r>
      <rPr>
        <b/>
        <sz val="10"/>
        <rFont val="Kohinoor Devanagari"/>
        <family val="3"/>
      </rPr>
      <t xml:space="preserve"> </t>
    </r>
  </si>
  <si>
    <r>
      <rPr>
        <b/>
        <sz val="10"/>
        <rFont val="Kohinoor Devanagari"/>
        <family val="3"/>
      </rPr>
      <t xml:space="preserve">Contribution au fonds de développement du secteur minier : </t>
    </r>
    <r>
      <rPr>
        <sz val="10"/>
        <rFont val="Kohinoor Devanagari"/>
        <family val="3"/>
      </rPr>
      <t>Art.234 du code minier 2016 :  Le Fonds de développement du secteur minier est destiné à financer les activités d’inventaires miniers en vue de détecter des anomalies et indices miniers ainsi que d’autres activités de développement de l’infrastructure géologique et minière.	
Il est alimenté par une contribution annuelle des titulaires des permis d’exploitation de la petite mine et de la mine industrielle, les titulaires des autorisations d’exploitation artisanale semi‐mécanisée et les bénéficiaires d’autorisations d’exploitation de substances de carrières industrielles ou de carrières artisanales semi‐mécanisées, en fonction de la production brute du titulaire du permis	ou de l’autorisation</t>
    </r>
  </si>
  <si>
    <r>
      <t>Paiements sociaux volontaires : Ces flux concernent l’ensemble des contributions volontaires faites par les sociétés extractives dans le cadre du développement local.</t>
    </r>
    <r>
      <rPr>
        <b/>
        <sz val="10"/>
        <rFont val="Kohinoor Devanagari"/>
        <family val="3"/>
      </rPr>
      <t xml:space="preserve">
</t>
    </r>
    <r>
      <rPr>
        <sz val="10"/>
        <rFont val="Kohinoor Devanagari"/>
        <family val="3"/>
      </rPr>
      <t>Sont notamment concernées par cette rubrique : les versements effectués par les sociétés extractives pour le financement de projets d’infrastructures sanitaires, scolaires, routiers, maraîchages et celles d’appui aux actions des communautés locales.</t>
    </r>
  </si>
  <si>
    <r>
      <rPr>
        <b/>
        <sz val="10"/>
        <rFont val="Kohinoor Devanagari"/>
        <family val="3"/>
      </rPr>
      <t>Paiements sociaux obligatoires (Autres)</t>
    </r>
    <r>
      <rPr>
        <sz val="10"/>
        <rFont val="Kohinoor Devanagari"/>
        <family val="3"/>
      </rPr>
      <t> : Ces flux concernent l’ensemble des contributions obligatoires faites par les sociétés extractives dans le cadre du développement local en vertu des conventions conclus. 
Sont notamment concernées par cette rubrique : les versements effectués par les sociétés extractives pour le financement de projets d’infrastructures sanitaires, scolaires, routiers, maraîchages et celles d’appui aux actions des communautés locales, les compensations autres que celles accordées en contre partie d’un dédommagement directe des individus.</t>
    </r>
  </si>
  <si>
    <r>
      <rPr>
        <b/>
        <sz val="10"/>
        <rFont val="Kohinoor Devanagari"/>
        <family val="3"/>
      </rPr>
      <t xml:space="preserve">Provision pour Abandon : </t>
    </r>
    <r>
      <rPr>
        <sz val="10"/>
        <rFont val="Kohinoor Devanagari"/>
        <family val="3"/>
      </rPr>
      <t>selon les dispositions de l’article 81 de décret 2000-465 portant application du code minier, le titulaire soumet à l’approbation du Ministre chargé des hydrocarbures, un Plan d’Abandon qui affine les hypothèses visées au plan de développement, en fonction des connaissances acquises au cours de l’exploitation du gisement. Le Plan d’Abandon prévoit obligatoirement, la constitution d’une provision pour Abandon pendant un nombre d’années défini dans le Plan d’Abandon, à placer sur un compte ouvert dans le cadre d’une convention de séquestre auprès d’un établissement bancaire agréé par l’autorité monétaire. Ce compte est destiné à financer les opérations d’Abandon et à recevoir l’intégralité de la provision pour Abandon constituée conformément aux dispositions du Code Pétrolier. L’échéancier d’approvisionnement dudit compte séquestre, les règles et modalités de gestion de ce compte sont précisées au Contrat Pétrolier</t>
    </r>
  </si>
  <si>
    <r>
      <t>Transfert des Centimes Additionnels Communaux : L’article 2 du décret n°2007-1139 du 3 septembre 2007 fixant les modalités d’émission, de recouvrement, de centralisation, de répartition et de reversement des Centimes Additionnels Communaux (CAC) prévoit la répartition des centimes, qui frappent l’IS et l’IRCM collectés auprès des Entreprises (y compris les Entreprises extractives) au taux de 10%.</t>
    </r>
    <r>
      <rPr>
        <b/>
        <sz val="10"/>
        <rFont val="Kohinoor Devanagari"/>
        <family val="3"/>
      </rPr>
      <t xml:space="preserve"> </t>
    </r>
  </si>
  <si>
    <t xml:space="preserve">Données à divulguer 
par projet </t>
  </si>
  <si>
    <t>SUBSTANCES</t>
  </si>
  <si>
    <t>Audités (Oui/Non)</t>
  </si>
  <si>
    <t>Signé (Oui/Non)</t>
  </si>
  <si>
    <t>Secteur mines, carrières et eau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</si>
</sst>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0_);_(* \(#,##0\);_(* &quot;-&quot;??_);_(@_)"/>
    <numFmt numFmtId="166" formatCode="_-* #,##0_-;\-* #,##0_-;_-* &quot;-&quot;??_-;_-@_-"/>
    <numFmt numFmtId="167" formatCode="#,##0.000"/>
    <numFmt numFmtId="168" formatCode="_-* #,##0.000\ _€_-;\-* #,##0.000\ _€_-;_-* &quot;-&quot;??\ _€_-;_-@_-"/>
    <numFmt numFmtId="169" formatCode="#,##0_);\(&quot;&quot;#,##0\);_-* &quot;-&quot;??_-;_-@_-"/>
    <numFmt numFmtId="170" formatCode="yyyy\-mm\-dd;@"/>
    <numFmt numFmtId="171" formatCode="&quot;$&quot;#,##0.00"/>
  </numFmts>
  <fonts count="150">
    <font>
      <sz val="11"/>
      <color theme="1"/>
      <name val="Calibri"/>
      <family val="2"/>
      <scheme val="minor"/>
    </font>
    <font>
      <b/>
      <sz val="22"/>
      <color theme="1"/>
      <name val="Trebuchet MS"/>
      <family val="2"/>
    </font>
    <font>
      <u/>
      <sz val="11"/>
      <color theme="10"/>
      <name val="Calibri"/>
      <family val="2"/>
      <scheme val="minor"/>
    </font>
    <font>
      <b/>
      <sz val="11"/>
      <color theme="1"/>
      <name val="Calibri"/>
      <family val="2"/>
      <scheme val="minor"/>
    </font>
    <font>
      <sz val="11"/>
      <color theme="1"/>
      <name val="Calibri"/>
      <family val="2"/>
      <scheme val="minor"/>
    </font>
    <font>
      <b/>
      <sz val="10"/>
      <color rgb="FFFF0000"/>
      <name val="Trebuchet MS"/>
      <family val="2"/>
    </font>
    <font>
      <b/>
      <sz val="8"/>
      <color rgb="FFFFFFFF"/>
      <name val="Kohinoor Devanagari"/>
      <family val="3"/>
    </font>
    <font>
      <sz val="11"/>
      <color theme="1"/>
      <name val="Kohinoor Devanagari"/>
      <family val="3"/>
    </font>
    <font>
      <sz val="8"/>
      <color rgb="FF333333"/>
      <name val="Kohinoor Devanagari"/>
      <family val="3"/>
    </font>
    <font>
      <i/>
      <sz val="8"/>
      <color rgb="FF333333"/>
      <name val="Kohinoor Devanagari"/>
      <family val="3"/>
    </font>
    <font>
      <b/>
      <sz val="8"/>
      <color rgb="FF262626"/>
      <name val="Kohinoor Devanagari"/>
      <family val="3"/>
    </font>
    <font>
      <b/>
      <sz val="10"/>
      <name val="Trebuchet MS"/>
      <family val="2"/>
    </font>
    <font>
      <sz val="9"/>
      <name val="Trebuchet MS"/>
      <family val="2"/>
    </font>
    <font>
      <b/>
      <sz val="10"/>
      <color theme="0"/>
      <name val="Trebuchet MS"/>
      <family val="2"/>
    </font>
    <font>
      <sz val="8"/>
      <color theme="1"/>
      <name val="Arial"/>
      <family val="2"/>
    </font>
    <font>
      <sz val="10"/>
      <color theme="1"/>
      <name val="Trebuchet MS"/>
      <family val="2"/>
    </font>
    <font>
      <sz val="10"/>
      <name val="Arial"/>
      <family val="2"/>
    </font>
    <font>
      <sz val="10"/>
      <name val="Trebuchet MS"/>
      <family val="2"/>
    </font>
    <font>
      <b/>
      <sz val="8"/>
      <name val="Trebuchet MS"/>
      <family val="2"/>
    </font>
    <font>
      <sz val="8"/>
      <name val="Trebuchet MS"/>
      <family val="2"/>
    </font>
    <font>
      <sz val="8"/>
      <color theme="1"/>
      <name val="Trebuchet MS"/>
      <family val="2"/>
    </font>
    <font>
      <i/>
      <sz val="10"/>
      <color rgb="FFFF0000"/>
      <name val="Trebuchet MS"/>
      <family val="2"/>
    </font>
    <font>
      <b/>
      <sz val="12"/>
      <color theme="0"/>
      <name val="Trebuchet MS"/>
      <family val="2"/>
    </font>
    <font>
      <sz val="12"/>
      <color theme="1"/>
      <name val="Trebuchet MS"/>
      <family val="2"/>
    </font>
    <font>
      <b/>
      <sz val="11"/>
      <color rgb="FF3F3F3F"/>
      <name val="Calibri"/>
      <family val="2"/>
      <scheme val="minor"/>
    </font>
    <font>
      <sz val="11"/>
      <color theme="0"/>
      <name val="Calibri"/>
      <family val="2"/>
      <scheme val="minor"/>
    </font>
    <font>
      <sz val="8"/>
      <color rgb="FF3B3838"/>
      <name val="Kohinoor Devanagari"/>
      <family val="3"/>
    </font>
    <font>
      <b/>
      <sz val="20"/>
      <color theme="0"/>
      <name val="Trebuchet MS"/>
      <family val="2"/>
    </font>
    <font>
      <sz val="8"/>
      <color rgb="FF000000"/>
      <name val="Kohinoor Devanagari"/>
      <family val="3"/>
    </font>
    <font>
      <sz val="8"/>
      <color theme="1"/>
      <name val="Kohinoor Devanagari"/>
      <family val="3"/>
    </font>
    <font>
      <b/>
      <sz val="8"/>
      <color theme="0"/>
      <name val="Trebuchet MS"/>
      <family val="2"/>
    </font>
    <font>
      <sz val="8"/>
      <color rgb="FF404040"/>
      <name val="Kohinoor Devanagari"/>
      <family val="3"/>
    </font>
    <font>
      <b/>
      <sz val="8"/>
      <color theme="0"/>
      <name val="Kohinoor Devanagari"/>
      <family val="3"/>
    </font>
    <font>
      <b/>
      <sz val="9"/>
      <color rgb="FF404040"/>
      <name val="Kohinoor Devanagari"/>
      <family val="3"/>
    </font>
    <font>
      <b/>
      <sz val="7.5"/>
      <color rgb="FFFFFFFF"/>
      <name val="Kohinoor Devanagari"/>
      <family val="3"/>
    </font>
    <font>
      <sz val="7.5"/>
      <color rgb="FF404040"/>
      <name val="Kohinoor Devanagari"/>
      <family val="3"/>
    </font>
    <font>
      <sz val="12"/>
      <color rgb="FFFF0000"/>
      <name val="Trebuchet MS"/>
      <family val="2"/>
    </font>
    <font>
      <sz val="12"/>
      <color rgb="FF786860"/>
      <name val="Trebuchet MS"/>
      <family val="2"/>
    </font>
    <font>
      <b/>
      <sz val="12"/>
      <color rgb="FF786860"/>
      <name val="Trebuchet MS"/>
      <family val="2"/>
    </font>
    <font>
      <sz val="10"/>
      <color rgb="FF000000"/>
      <name val="Trebuchet MS"/>
      <family val="2"/>
    </font>
    <font>
      <b/>
      <sz val="10"/>
      <color rgb="FFFFFFFF"/>
      <name val="Trebuchet MS"/>
      <family val="2"/>
    </font>
    <font>
      <b/>
      <sz val="10"/>
      <color rgb="FF000000"/>
      <name val="Trebuchet MS"/>
      <family val="2"/>
    </font>
    <font>
      <sz val="10"/>
      <color theme="1"/>
      <name val="Calibri"/>
      <family val="2"/>
      <scheme val="minor"/>
    </font>
    <font>
      <sz val="10"/>
      <color rgb="FF00B050"/>
      <name val="Wingdings"/>
      <charset val="2"/>
    </font>
    <font>
      <sz val="10"/>
      <color rgb="FF00B050"/>
      <name val="Trebuchet MS"/>
      <family val="2"/>
    </font>
    <font>
      <sz val="10"/>
      <color rgb="FFFF0000"/>
      <name val="Trebuchet MS"/>
      <family val="2"/>
    </font>
    <font>
      <b/>
      <i/>
      <sz val="10"/>
      <color rgb="FFFF0000"/>
      <name val="Trebuchet MS"/>
      <family val="2"/>
    </font>
    <font>
      <sz val="8"/>
      <name val="Calibri Light"/>
      <family val="2"/>
      <scheme val="major"/>
    </font>
    <font>
      <b/>
      <sz val="8"/>
      <name val="Calibri Light"/>
      <family val="2"/>
      <scheme val="major"/>
    </font>
    <font>
      <sz val="8"/>
      <color theme="0"/>
      <name val="Calibri Light"/>
      <family val="2"/>
      <scheme val="major"/>
    </font>
    <font>
      <b/>
      <sz val="8"/>
      <color theme="0"/>
      <name val="Calibri Light"/>
      <family val="2"/>
      <scheme val="major"/>
    </font>
    <font>
      <sz val="10"/>
      <color theme="1"/>
      <name val="Arial"/>
      <family val="2"/>
    </font>
    <font>
      <sz val="9"/>
      <color theme="1"/>
      <name val="Calibri"/>
      <family val="2"/>
      <scheme val="minor"/>
    </font>
    <font>
      <b/>
      <sz val="9"/>
      <color rgb="FFFF0000"/>
      <name val="Trebuchet MS"/>
      <family val="2"/>
    </font>
    <font>
      <b/>
      <sz val="9"/>
      <color rgb="FFFFFFFF"/>
      <name val="Trebuchet MS"/>
      <family val="2"/>
    </font>
    <font>
      <b/>
      <sz val="20"/>
      <color rgb="FFFF0000"/>
      <name val="Arial"/>
      <family val="2"/>
    </font>
    <font>
      <sz val="10"/>
      <color rgb="FF000000"/>
      <name val="Arial"/>
      <family val="2"/>
    </font>
    <font>
      <b/>
      <sz val="20"/>
      <color rgb="FFFF0000"/>
      <name val="Trebuchet MS"/>
      <family val="2"/>
    </font>
    <font>
      <b/>
      <sz val="10"/>
      <color theme="1"/>
      <name val="Trebuchet MS"/>
      <family val="2"/>
    </font>
    <font>
      <sz val="8"/>
      <color rgb="FFFF0000"/>
      <name val="Trebuchet MS"/>
      <family val="2"/>
    </font>
    <font>
      <b/>
      <u/>
      <sz val="10"/>
      <name val="Trebuchet MS"/>
      <family val="2"/>
    </font>
    <font>
      <sz val="9"/>
      <color theme="1"/>
      <name val="Trebuchet MS"/>
      <family val="2"/>
    </font>
    <font>
      <sz val="12"/>
      <color theme="0"/>
      <name val="Trebuchet MS"/>
      <family val="2"/>
    </font>
    <font>
      <b/>
      <sz val="12"/>
      <color theme="1"/>
      <name val="Trebuchet MS"/>
      <family val="2"/>
    </font>
    <font>
      <b/>
      <sz val="12"/>
      <name val="Trebuchet MS"/>
      <family val="2"/>
    </font>
    <font>
      <b/>
      <sz val="8"/>
      <color theme="1"/>
      <name val="Trebuchet MS"/>
      <family val="2"/>
    </font>
    <font>
      <sz val="12"/>
      <name val="Trebuchet MS"/>
      <family val="2"/>
    </font>
    <font>
      <i/>
      <sz val="12"/>
      <name val="Trebuchet MS"/>
      <family val="2"/>
    </font>
    <font>
      <sz val="12"/>
      <color rgb="FFC00000"/>
      <name val="Trebuchet MS"/>
      <family val="2"/>
    </font>
    <font>
      <i/>
      <sz val="12"/>
      <color theme="0"/>
      <name val="Trebuchet MS"/>
      <family val="2"/>
    </font>
    <font>
      <b/>
      <i/>
      <sz val="12"/>
      <color theme="0"/>
      <name val="Trebuchet MS"/>
      <family val="2"/>
    </font>
    <font>
      <b/>
      <u/>
      <sz val="8"/>
      <name val="Trebuchet MS"/>
      <family val="2"/>
    </font>
    <font>
      <u/>
      <sz val="8"/>
      <name val="Trebuchet MS"/>
      <family val="2"/>
    </font>
    <font>
      <b/>
      <sz val="10"/>
      <color theme="0"/>
      <name val="Arial"/>
      <family val="2"/>
    </font>
    <font>
      <b/>
      <sz val="10"/>
      <name val="Arial"/>
      <family val="2"/>
    </font>
    <font>
      <b/>
      <sz val="8"/>
      <color indexed="63"/>
      <name val="Arial"/>
      <family val="2"/>
    </font>
    <font>
      <b/>
      <sz val="8"/>
      <name val="Arial"/>
      <family val="2"/>
    </font>
    <font>
      <sz val="8"/>
      <name val="Arial"/>
      <family val="2"/>
    </font>
    <font>
      <i/>
      <sz val="10"/>
      <color theme="1"/>
      <name val="Trebuchet MS"/>
      <family val="2"/>
    </font>
    <font>
      <b/>
      <sz val="20"/>
      <color theme="1"/>
      <name val="Calibri"/>
      <family val="2"/>
      <scheme val="minor"/>
    </font>
    <font>
      <sz val="10"/>
      <color rgb="FFFF0000"/>
      <name val="Calibri (Body)"/>
    </font>
    <font>
      <sz val="11"/>
      <color rgb="FF000000"/>
      <name val="Calibri"/>
      <family val="2"/>
      <scheme val="minor"/>
    </font>
    <font>
      <i/>
      <sz val="10"/>
      <color theme="1"/>
      <name val="Calibri"/>
      <family val="2"/>
      <scheme val="minor"/>
    </font>
    <font>
      <b/>
      <sz val="10"/>
      <color theme="1"/>
      <name val="Calibri"/>
      <family val="2"/>
      <scheme val="minor"/>
    </font>
    <font>
      <b/>
      <i/>
      <sz val="10"/>
      <color rgb="FF3F3F3F"/>
      <name val="Calibri"/>
      <family val="2"/>
      <scheme val="minor"/>
    </font>
    <font>
      <b/>
      <sz val="10"/>
      <name val="Calibri"/>
      <family val="2"/>
      <scheme val="minor"/>
    </font>
    <font>
      <sz val="10"/>
      <name val="Calibri"/>
      <family val="2"/>
      <scheme val="minor"/>
    </font>
    <font>
      <b/>
      <i/>
      <sz val="10"/>
      <name val="Calibri"/>
      <family val="2"/>
      <scheme val="minor"/>
    </font>
    <font>
      <i/>
      <sz val="10"/>
      <name val="Calibri"/>
      <family val="2"/>
      <scheme val="minor"/>
    </font>
    <font>
      <i/>
      <sz val="10"/>
      <color rgb="FF00B0F0"/>
      <name val="Calibri"/>
      <family val="2"/>
      <scheme val="minor"/>
    </font>
    <font>
      <b/>
      <sz val="12"/>
      <color theme="1"/>
      <name val="Calibri"/>
      <family val="2"/>
      <scheme val="minor"/>
    </font>
    <font>
      <sz val="20"/>
      <color theme="1"/>
      <name val="Calibri"/>
      <family val="2"/>
      <scheme val="minor"/>
    </font>
    <font>
      <b/>
      <sz val="11"/>
      <color theme="1"/>
      <name val="Calibri"/>
      <family val="2"/>
    </font>
    <font>
      <sz val="11"/>
      <color theme="1"/>
      <name val="Calibri"/>
      <family val="2"/>
    </font>
    <font>
      <u/>
      <sz val="11"/>
      <color theme="1"/>
      <name val="Calibri"/>
      <family val="2"/>
    </font>
    <font>
      <b/>
      <sz val="11"/>
      <color theme="1"/>
      <name val="Times New Roman"/>
      <family val="1"/>
    </font>
    <font>
      <i/>
      <sz val="8"/>
      <color rgb="FFFF0000"/>
      <name val="Calibri"/>
      <family val="2"/>
    </font>
    <font>
      <sz val="9"/>
      <color theme="1"/>
      <name val="Calibri"/>
      <family val="2"/>
    </font>
    <font>
      <b/>
      <sz val="10"/>
      <color rgb="FF3F3F3F"/>
      <name val="Calibri"/>
      <family val="2"/>
      <scheme val="minor"/>
    </font>
    <font>
      <sz val="10"/>
      <color rgb="FFFF0000"/>
      <name val="Calibri"/>
      <family val="2"/>
      <scheme val="minor"/>
    </font>
    <font>
      <sz val="10"/>
      <color rgb="FF000000"/>
      <name val="Calibri"/>
      <family val="2"/>
      <scheme val="minor"/>
    </font>
    <font>
      <b/>
      <i/>
      <sz val="10"/>
      <color theme="1"/>
      <name val="Trebuchet MS"/>
      <family val="2"/>
    </font>
    <font>
      <sz val="10"/>
      <color theme="0"/>
      <name val="Trebuchet MS"/>
      <family val="2"/>
    </font>
    <font>
      <i/>
      <sz val="8"/>
      <color rgb="FFFF0000"/>
      <name val="Trebuchet MS"/>
      <family val="2"/>
    </font>
    <font>
      <b/>
      <sz val="9"/>
      <color theme="1"/>
      <name val="Trebuchet MS"/>
      <family val="2"/>
    </font>
    <font>
      <b/>
      <i/>
      <sz val="8"/>
      <color rgb="FFFF0000"/>
      <name val="Trebuchet MS"/>
      <family val="2"/>
    </font>
    <font>
      <sz val="10"/>
      <color rgb="FF786860"/>
      <name val="Kohinoor Devanagari"/>
      <family val="3"/>
    </font>
    <font>
      <b/>
      <sz val="10"/>
      <color rgb="FF786860"/>
      <name val="Kohinoor Devanagari"/>
      <family val="3"/>
    </font>
    <font>
      <b/>
      <sz val="10"/>
      <color rgb="FFFF0000"/>
      <name val="Kohinoor Devanagari"/>
      <family val="3"/>
    </font>
    <font>
      <b/>
      <sz val="9"/>
      <name val="Kohinoor Devanagari"/>
      <family val="3"/>
    </font>
    <font>
      <sz val="11"/>
      <name val="Kohinoor Devanagari"/>
      <family val="3"/>
    </font>
    <font>
      <sz val="9"/>
      <name val="Kohinoor Devanagari"/>
      <family val="3"/>
    </font>
    <font>
      <b/>
      <sz val="11"/>
      <name val="Kohinoor Devanagari"/>
      <family val="3"/>
    </font>
    <font>
      <b/>
      <sz val="10"/>
      <color theme="0"/>
      <name val="Kohinoor Devanagari"/>
      <family val="3"/>
    </font>
    <font>
      <sz val="10"/>
      <name val="Kohinoor Devanagari"/>
      <family val="3"/>
    </font>
    <font>
      <sz val="10"/>
      <color theme="1"/>
      <name val="Kohinoor Devanagari"/>
      <family val="3"/>
    </font>
    <font>
      <b/>
      <sz val="10"/>
      <color theme="1"/>
      <name val="Kohinoor Devanagari"/>
      <family val="3"/>
    </font>
    <font>
      <b/>
      <sz val="10"/>
      <name val="Kohinoor Devanagari"/>
      <family val="3"/>
    </font>
    <font>
      <b/>
      <sz val="11"/>
      <color theme="0"/>
      <name val="Kohinoor Devanagari"/>
      <family val="3"/>
    </font>
    <font>
      <sz val="7"/>
      <name val="Kohinoor Devanagari"/>
      <family val="3"/>
    </font>
    <font>
      <b/>
      <sz val="7"/>
      <name val="Kohinoor Devanagari"/>
      <family val="3"/>
    </font>
    <font>
      <b/>
      <sz val="8"/>
      <color rgb="FFFFFFFF"/>
      <name val="Trebuchet MS"/>
      <family val="2"/>
    </font>
    <font>
      <sz val="8"/>
      <color rgb="FF3B3838"/>
      <name val="Trebuchet MS"/>
      <family val="2"/>
    </font>
    <font>
      <sz val="12"/>
      <color theme="1"/>
      <name val="Calibri"/>
      <family val="2"/>
      <scheme val="minor"/>
    </font>
    <font>
      <sz val="10"/>
      <name val="MS Sans Serif"/>
      <family val="2"/>
    </font>
    <font>
      <u/>
      <sz val="8"/>
      <color theme="10"/>
      <name val="Arial"/>
      <family val="2"/>
    </font>
    <font>
      <b/>
      <sz val="9"/>
      <color rgb="FFFFFFFF"/>
      <name val="Kohinoor Devanagari"/>
      <family val="3"/>
    </font>
    <font>
      <b/>
      <sz val="10"/>
      <color rgb="FF0D0D0D"/>
      <name val="Kohinoor Devanagari"/>
      <family val="3"/>
    </font>
    <font>
      <b/>
      <sz val="7"/>
      <color rgb="FF0D0D0D"/>
      <name val="Kohinoor Devanagari"/>
      <family val="3"/>
    </font>
    <font>
      <b/>
      <sz val="12"/>
      <color theme="1"/>
      <name val="Kohinoor Devanagari"/>
      <family val="3"/>
    </font>
    <font>
      <sz val="9"/>
      <color theme="1"/>
      <name val="Kohinoor Devanagari"/>
      <family val="3"/>
    </font>
    <font>
      <b/>
      <sz val="9"/>
      <color theme="0"/>
      <name val="Kohinoor Devanagari"/>
      <family val="3"/>
    </font>
    <font>
      <b/>
      <sz val="8"/>
      <color theme="1"/>
      <name val="Kohinoor Devanagari Regular"/>
    </font>
    <font>
      <b/>
      <sz val="9"/>
      <color theme="1"/>
      <name val="Kohinoor Devanagari Regular"/>
    </font>
    <font>
      <b/>
      <sz val="8"/>
      <color rgb="FFFFFFFF"/>
      <name val="Kohinoor Devanagari Regular"/>
    </font>
    <font>
      <sz val="8"/>
      <name val="Kohinoor Devanagari Regular"/>
    </font>
    <font>
      <b/>
      <sz val="9"/>
      <color rgb="FF000000"/>
      <name val="Tahoma"/>
      <family val="2"/>
    </font>
    <font>
      <sz val="9"/>
      <color rgb="FF000000"/>
      <name val="Tahoma"/>
      <family val="2"/>
    </font>
    <font>
      <u/>
      <sz val="8"/>
      <color theme="10"/>
      <name val="Kohinoor Devanagari"/>
      <family val="3"/>
    </font>
    <font>
      <sz val="8"/>
      <color rgb="FF404040"/>
      <name val="Kohinoor Devanagari Regular"/>
    </font>
    <font>
      <b/>
      <sz val="8"/>
      <color rgb="FF404040"/>
      <name val="Kohinoor Devanagari Regular"/>
    </font>
    <font>
      <sz val="8"/>
      <color theme="0"/>
      <name val="Kohinoor Devanagari Regular"/>
    </font>
    <font>
      <b/>
      <sz val="8"/>
      <color theme="0"/>
      <name val="Kohinoor Devanagari Regular"/>
    </font>
    <font>
      <sz val="8"/>
      <color theme="1"/>
      <name val="Kohinoor Devanagari Regular"/>
    </font>
    <font>
      <b/>
      <sz val="8"/>
      <color rgb="FF000000"/>
      <name val="Kohinoor Devanagari Regular"/>
    </font>
    <font>
      <b/>
      <sz val="9"/>
      <color theme="0"/>
      <name val="Kohinoor Devanagari Regular"/>
    </font>
    <font>
      <b/>
      <sz val="8"/>
      <name val="Kohinoor Devanagari Regular"/>
    </font>
    <font>
      <sz val="9"/>
      <name val="Kohinoor Devanagari Regular"/>
    </font>
    <font>
      <b/>
      <sz val="9"/>
      <color rgb="FFFFFFFF"/>
      <name val="Kohinoor Devanagari Regular"/>
    </font>
    <font>
      <sz val="9"/>
      <color theme="1"/>
      <name val="Kohinoor Devanagari Regular"/>
    </font>
  </fonts>
  <fills count="31">
    <fill>
      <patternFill patternType="none"/>
    </fill>
    <fill>
      <patternFill patternType="gray125"/>
    </fill>
    <fill>
      <patternFill patternType="solid">
        <fgColor rgb="FF218F8B"/>
        <bgColor indexed="64"/>
      </patternFill>
    </fill>
    <fill>
      <patternFill patternType="solid">
        <fgColor rgb="FFA4E7E1"/>
        <bgColor indexed="64"/>
      </patternFill>
    </fill>
    <fill>
      <patternFill patternType="solid">
        <fgColor rgb="FFFFFFFF"/>
        <bgColor indexed="64"/>
      </patternFill>
    </fill>
    <fill>
      <patternFill patternType="solid">
        <fgColor rgb="FFD9D9D9"/>
        <bgColor indexed="64"/>
      </patternFill>
    </fill>
    <fill>
      <patternFill patternType="solid">
        <fgColor rgb="FF92E6E2"/>
        <bgColor indexed="64"/>
      </patternFill>
    </fill>
    <fill>
      <patternFill patternType="solid">
        <fgColor rgb="FF208E94"/>
        <bgColor indexed="64"/>
      </patternFill>
    </fill>
    <fill>
      <patternFill patternType="solid">
        <fgColor rgb="FF748A96"/>
        <bgColor indexed="64"/>
      </patternFill>
    </fill>
    <fill>
      <patternFill patternType="solid">
        <fgColor rgb="FFE2EFD9"/>
        <bgColor indexed="64"/>
      </patternFill>
    </fill>
    <fill>
      <patternFill patternType="solid">
        <fgColor theme="0"/>
        <bgColor indexed="64"/>
      </patternFill>
    </fill>
    <fill>
      <patternFill patternType="solid">
        <fgColor rgb="FF299F94"/>
        <bgColor indexed="64"/>
      </patternFill>
    </fill>
    <fill>
      <patternFill patternType="solid">
        <fgColor rgb="FFEEECE1"/>
        <bgColor indexed="64"/>
      </patternFill>
    </fill>
    <fill>
      <patternFill patternType="solid">
        <fgColor rgb="FFFF0000"/>
        <bgColor indexed="64"/>
      </patternFill>
    </fill>
    <fill>
      <patternFill patternType="solid">
        <fgColor rgb="FFF2F2F2"/>
      </patternFill>
    </fill>
    <fill>
      <patternFill patternType="solid">
        <fgColor rgb="FF808080"/>
        <bgColor indexed="64"/>
      </patternFill>
    </fill>
    <fill>
      <patternFill patternType="solid">
        <fgColor rgb="FFC00000"/>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2"/>
        <bgColor indexed="64"/>
      </patternFill>
    </fill>
    <fill>
      <patternFill patternType="lightDown">
        <bgColor theme="0" tint="-4.9989318521683403E-2"/>
      </patternFill>
    </fill>
    <fill>
      <patternFill patternType="solid">
        <fgColor theme="0" tint="-0.499984740745262"/>
        <bgColor indexed="64"/>
      </patternFill>
    </fill>
    <fill>
      <patternFill patternType="solid">
        <fgColor theme="5"/>
        <bgColor indexed="64"/>
      </patternFill>
    </fill>
    <fill>
      <patternFill patternType="solid">
        <fgColor rgb="FFFABF8F"/>
        <bgColor rgb="FF000000"/>
      </patternFill>
    </fill>
    <fill>
      <patternFill patternType="solid">
        <fgColor theme="6" tint="0.59999389629810485"/>
        <bgColor rgb="FF000000"/>
      </patternFill>
    </fill>
    <fill>
      <patternFill patternType="solid">
        <fgColor theme="6" tint="0.59999389629810485"/>
        <bgColor indexed="64"/>
      </patternFill>
    </fill>
    <fill>
      <patternFill patternType="solid">
        <fgColor theme="9" tint="0.39997558519241921"/>
        <bgColor indexed="64"/>
      </patternFill>
    </fill>
    <fill>
      <patternFill patternType="solid">
        <fgColor theme="0" tint="-4.9989318521683403E-2"/>
        <bgColor indexed="64"/>
      </patternFill>
    </fill>
    <fill>
      <patternFill patternType="gray125">
        <bgColor theme="0" tint="-4.9989318521683403E-2"/>
      </patternFill>
    </fill>
    <fill>
      <patternFill patternType="solid">
        <fgColor theme="0" tint="-0.14999847407452621"/>
        <bgColor indexed="64"/>
      </patternFill>
    </fill>
    <fill>
      <patternFill patternType="solid">
        <fgColor theme="9" tint="0.79998168889431442"/>
        <bgColor indexed="64"/>
      </patternFill>
    </fill>
  </fills>
  <borders count="87">
    <border>
      <left/>
      <right/>
      <top/>
      <bottom/>
      <diagonal/>
    </border>
    <border>
      <left/>
      <right/>
      <top/>
      <bottom style="medium">
        <color rgb="FFFFFFFF"/>
      </bottom>
      <diagonal/>
    </border>
    <border>
      <left/>
      <right/>
      <top style="medium">
        <color indexed="64"/>
      </top>
      <bottom/>
      <diagonal/>
    </border>
    <border>
      <left/>
      <right style="medium">
        <color indexed="64"/>
      </right>
      <top style="medium">
        <color indexed="64"/>
      </top>
      <bottom/>
      <diagonal/>
    </border>
    <border>
      <left/>
      <right/>
      <top style="medium">
        <color rgb="FFFFFFFF"/>
      </top>
      <bottom/>
      <diagonal/>
    </border>
    <border>
      <left/>
      <right/>
      <top/>
      <bottom style="thin">
        <color rgb="FF92D050"/>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right/>
      <top/>
      <bottom style="medium">
        <color rgb="FF00B050"/>
      </bottom>
      <diagonal/>
    </border>
    <border>
      <left style="medium">
        <color rgb="FFFFFFFF"/>
      </left>
      <right/>
      <top/>
      <bottom style="medium">
        <color rgb="FF00B050"/>
      </bottom>
      <diagonal/>
    </border>
    <border>
      <left/>
      <right/>
      <top/>
      <bottom style="thin">
        <color theme="0"/>
      </bottom>
      <diagonal/>
    </border>
    <border>
      <left/>
      <right/>
      <top style="medium">
        <color rgb="FF00B050"/>
      </top>
      <bottom/>
      <diagonal/>
    </border>
    <border>
      <left style="medium">
        <color indexed="64"/>
      </left>
      <right/>
      <top/>
      <bottom style="thin">
        <color auto="1"/>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thin">
        <color rgb="FF3F3F3F"/>
      </right>
      <top style="thin">
        <color rgb="FF3F3F3F"/>
      </top>
      <bottom style="thin">
        <color rgb="FF3F3F3F"/>
      </bottom>
      <diagonal/>
    </border>
    <border>
      <left/>
      <right/>
      <top style="thin">
        <color indexed="64"/>
      </top>
      <bottom/>
      <diagonal/>
    </border>
    <border>
      <left/>
      <right style="thin">
        <color rgb="FF3F3F3F"/>
      </right>
      <top style="thin">
        <color rgb="FF3F3F3F"/>
      </top>
      <bottom/>
      <diagonal/>
    </border>
    <border>
      <left/>
      <right/>
      <top/>
      <bottom style="thin">
        <color auto="1"/>
      </bottom>
      <diagonal/>
    </border>
    <border>
      <left/>
      <right style="thin">
        <color rgb="FF3F3F3F"/>
      </right>
      <top style="thin">
        <color indexed="64"/>
      </top>
      <bottom/>
      <diagonal/>
    </border>
    <border>
      <left/>
      <right style="thin">
        <color auto="1"/>
      </right>
      <top/>
      <bottom style="thin">
        <color auto="1"/>
      </bottom>
      <diagonal/>
    </border>
    <border>
      <left/>
      <right style="thin">
        <color rgb="FF3F3F3F"/>
      </right>
      <top/>
      <bottom style="thin">
        <color rgb="FF3F3F3F"/>
      </bottom>
      <diagonal/>
    </border>
    <border>
      <left/>
      <right style="thin">
        <color rgb="FF3F3F3F"/>
      </right>
      <top/>
      <bottom/>
      <diagonal/>
    </border>
    <border>
      <left style="medium">
        <color indexed="64"/>
      </left>
      <right/>
      <top style="medium">
        <color indexed="64"/>
      </top>
      <bottom/>
      <diagonal/>
    </border>
    <border>
      <left/>
      <right style="medium">
        <color indexed="64"/>
      </right>
      <top/>
      <bottom/>
      <diagonal/>
    </border>
    <border>
      <left style="thin">
        <color auto="1"/>
      </left>
      <right/>
      <top style="thin">
        <color auto="1"/>
      </top>
      <bottom/>
      <diagonal/>
    </border>
    <border>
      <left/>
      <right style="medium">
        <color indexed="64"/>
      </right>
      <top style="thin">
        <color auto="1"/>
      </top>
      <bottom style="thin">
        <color auto="1"/>
      </bottom>
      <diagonal/>
    </border>
    <border>
      <left style="thin">
        <color auto="1"/>
      </left>
      <right style="medium">
        <color indexed="64"/>
      </right>
      <top/>
      <bottom style="thin">
        <color auto="1"/>
      </bottom>
      <diagonal/>
    </border>
    <border>
      <left style="medium">
        <color indexed="64"/>
      </left>
      <right/>
      <top style="thin">
        <color auto="1"/>
      </top>
      <bottom/>
      <diagonal/>
    </border>
    <border>
      <left/>
      <right style="thin">
        <color auto="1"/>
      </right>
      <top style="thin">
        <color auto="1"/>
      </top>
      <bottom/>
      <diagonal/>
    </border>
    <border>
      <left style="thin">
        <color indexed="64"/>
      </left>
      <right/>
      <top/>
      <bottom/>
      <diagonal/>
    </border>
    <border>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dashed">
        <color theme="0" tint="-0.34998626667073579"/>
      </left>
      <right style="dashed">
        <color theme="0" tint="-0.34998626667073579"/>
      </right>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indexed="64"/>
      </left>
      <right style="thin">
        <color indexed="64"/>
      </right>
      <top style="dashed">
        <color indexed="64"/>
      </top>
      <bottom style="dashed">
        <color indexed="64"/>
      </bottom>
      <diagonal/>
    </border>
    <border>
      <left style="thin">
        <color auto="1"/>
      </left>
      <right style="thin">
        <color theme="0" tint="-0.34998626667073579"/>
      </right>
      <top style="thin">
        <color auto="1"/>
      </top>
      <bottom style="thin">
        <color theme="0" tint="-0.34998626667073579"/>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34998626667073579"/>
      </left>
      <right style="thin">
        <color indexed="64"/>
      </right>
      <top style="thin">
        <color auto="1"/>
      </top>
      <bottom style="thin">
        <color theme="0" tint="-0.34998626667073579"/>
      </bottom>
      <diagonal/>
    </border>
    <border>
      <left style="thin">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auto="1"/>
      </left>
      <right style="hair">
        <color auto="1"/>
      </right>
      <top style="thin">
        <color theme="0" tint="-0.34998626667073579"/>
      </top>
      <bottom style="hair">
        <color auto="1"/>
      </bottom>
      <diagonal/>
    </border>
    <border>
      <left style="hair">
        <color auto="1"/>
      </left>
      <right style="hair">
        <color auto="1"/>
      </right>
      <top style="thin">
        <color theme="0" tint="-0.34998626667073579"/>
      </top>
      <bottom style="hair">
        <color auto="1"/>
      </bottom>
      <diagonal/>
    </border>
    <border>
      <left style="hair">
        <color auto="1"/>
      </left>
      <right style="thin">
        <color indexed="64"/>
      </right>
      <top style="thin">
        <color theme="0" tint="-0.34998626667073579"/>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auto="1"/>
      </left>
      <right style="hair">
        <color auto="1"/>
      </right>
      <top style="hair">
        <color auto="1"/>
      </top>
      <bottom style="thin">
        <color theme="0" tint="-0.34998626667073579"/>
      </bottom>
      <diagonal/>
    </border>
    <border>
      <left style="hair">
        <color auto="1"/>
      </left>
      <right style="hair">
        <color auto="1"/>
      </right>
      <top style="hair">
        <color auto="1"/>
      </top>
      <bottom style="thin">
        <color theme="0" tint="-0.34998626667073579"/>
      </bottom>
      <diagonal/>
    </border>
    <border>
      <left style="hair">
        <color auto="1"/>
      </left>
      <right style="thin">
        <color indexed="64"/>
      </right>
      <top style="hair">
        <color auto="1"/>
      </top>
      <bottom style="thin">
        <color theme="0" tint="-0.34998626667073579"/>
      </bottom>
      <diagonal/>
    </border>
    <border>
      <left/>
      <right style="thin">
        <color indexed="64"/>
      </right>
      <top/>
      <bottom/>
      <diagonal/>
    </border>
    <border>
      <left style="thin">
        <color auto="1"/>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thin">
        <color auto="1"/>
      </left>
      <right style="hair">
        <color auto="1"/>
      </right>
      <top style="thin">
        <color theme="0" tint="-0.34998626667073579"/>
      </top>
      <bottom style="thin">
        <color theme="0" tint="-0.34998626667073579"/>
      </bottom>
      <diagonal/>
    </border>
    <border>
      <left style="hair">
        <color auto="1"/>
      </left>
      <right style="hair">
        <color auto="1"/>
      </right>
      <top style="thin">
        <color theme="0" tint="-0.34998626667073579"/>
      </top>
      <bottom style="thin">
        <color theme="0" tint="-0.34998626667073579"/>
      </bottom>
      <diagonal/>
    </border>
    <border>
      <left style="hair">
        <color auto="1"/>
      </left>
      <right style="thin">
        <color indexed="64"/>
      </right>
      <top style="thin">
        <color theme="0" tint="-0.34998626667073579"/>
      </top>
      <bottom style="thin">
        <color theme="0" tint="-0.34998626667073579"/>
      </bottom>
      <diagonal/>
    </border>
    <border>
      <left style="thin">
        <color auto="1"/>
      </left>
      <right/>
      <top style="thin">
        <color theme="0" tint="-0.34998626667073579"/>
      </top>
      <bottom/>
      <diagonal/>
    </border>
    <border>
      <left/>
      <right/>
      <top style="thin">
        <color theme="0" tint="-0.34998626667073579"/>
      </top>
      <bottom/>
      <diagonal/>
    </border>
    <border>
      <left/>
      <right style="thin">
        <color indexed="64"/>
      </right>
      <top style="thin">
        <color theme="0" tint="-0.34998626667073579"/>
      </top>
      <bottom/>
      <diagonal/>
    </border>
    <border>
      <left style="thin">
        <color theme="0" tint="-0.34998626667073579"/>
      </left>
      <right/>
      <top style="thin">
        <color auto="1"/>
      </top>
      <bottom style="thin">
        <color theme="0" tint="-0.34998626667073579"/>
      </bottom>
      <diagonal/>
    </border>
    <border>
      <left/>
      <right/>
      <top style="thin">
        <color auto="1"/>
      </top>
      <bottom style="thin">
        <color theme="0" tint="-0.34998626667073579"/>
      </bottom>
      <diagonal/>
    </border>
    <border>
      <left/>
      <right/>
      <top style="thin">
        <color rgb="FF00B050"/>
      </top>
      <bottom style="medium">
        <color rgb="FF00B050"/>
      </bottom>
      <diagonal/>
    </border>
    <border>
      <left/>
      <right/>
      <top/>
      <bottom style="thick">
        <color rgb="FF61BC4D"/>
      </bottom>
      <diagonal/>
    </border>
    <border>
      <left/>
      <right/>
      <top/>
      <bottom style="medium">
        <color theme="0"/>
      </bottom>
      <diagonal/>
    </border>
  </borders>
  <cellStyleXfs count="24">
    <xf numFmtId="0" fontId="0" fillId="0" borderId="0"/>
    <xf numFmtId="0" fontId="2" fillId="0" borderId="0" applyNumberFormat="0" applyFill="0" applyBorder="0" applyAlignment="0" applyProtection="0"/>
    <xf numFmtId="43" fontId="4" fillId="0" borderId="0" applyFont="0" applyFill="0" applyBorder="0" applyAlignment="0" applyProtection="0"/>
    <xf numFmtId="0" fontId="4" fillId="0" borderId="0"/>
    <xf numFmtId="0" fontId="16" fillId="0" borderId="0"/>
    <xf numFmtId="0" fontId="4" fillId="0" borderId="0"/>
    <xf numFmtId="164" fontId="14" fillId="0" borderId="0" applyFont="0" applyFill="0" applyBorder="0" applyAlignment="0" applyProtection="0"/>
    <xf numFmtId="0" fontId="4" fillId="0" borderId="0"/>
    <xf numFmtId="0" fontId="24" fillId="14" borderId="24" applyNumberFormat="0" applyAlignment="0" applyProtection="0"/>
    <xf numFmtId="0" fontId="51" fillId="0" borderId="0"/>
    <xf numFmtId="0" fontId="4" fillId="0" borderId="0"/>
    <xf numFmtId="0" fontId="14" fillId="0" borderId="0"/>
    <xf numFmtId="0" fontId="16" fillId="0" borderId="0"/>
    <xf numFmtId="0" fontId="16" fillId="0" borderId="0"/>
    <xf numFmtId="0" fontId="16" fillId="0" borderId="0"/>
    <xf numFmtId="0" fontId="124" fillId="0" borderId="0"/>
    <xf numFmtId="0" fontId="16" fillId="0" borderId="0"/>
    <xf numFmtId="0" fontId="4" fillId="0" borderId="0"/>
    <xf numFmtId="0" fontId="4" fillId="0" borderId="0"/>
    <xf numFmtId="0" fontId="4" fillId="0" borderId="0"/>
    <xf numFmtId="0" fontId="123" fillId="0" borderId="0"/>
    <xf numFmtId="43" fontId="14" fillId="0" borderId="0" applyFont="0" applyFill="0" applyBorder="0" applyAlignment="0" applyProtection="0"/>
    <xf numFmtId="0" fontId="125" fillId="0" borderId="0" applyNumberFormat="0" applyFill="0" applyBorder="0" applyAlignment="0" applyProtection="0"/>
    <xf numFmtId="0" fontId="4" fillId="0" borderId="0"/>
  </cellStyleXfs>
  <cellXfs count="898">
    <xf numFmtId="0" fontId="0" fillId="0" borderId="0" xfId="0"/>
    <xf numFmtId="0" fontId="0" fillId="0" borderId="0" xfId="0" applyAlignment="1">
      <alignment wrapText="1"/>
    </xf>
    <xf numFmtId="0" fontId="1" fillId="0" borderId="0" xfId="0" applyFont="1"/>
    <xf numFmtId="0" fontId="7" fillId="0" borderId="0" xfId="0" applyFont="1"/>
    <xf numFmtId="0" fontId="6" fillId="8" borderId="5" xfId="0" applyFont="1" applyFill="1" applyBorder="1" applyAlignment="1">
      <alignment horizontal="center" vertical="center" wrapText="1"/>
    </xf>
    <xf numFmtId="0" fontId="8" fillId="9" borderId="0" xfId="0" applyFont="1" applyFill="1" applyAlignment="1">
      <alignment vertical="center" wrapText="1"/>
    </xf>
    <xf numFmtId="0" fontId="8" fillId="9" borderId="0" xfId="0" applyFont="1" applyFill="1" applyAlignment="1">
      <alignment vertical="center"/>
    </xf>
    <xf numFmtId="0" fontId="8" fillId="9" borderId="0" xfId="0" applyFont="1" applyFill="1" applyAlignment="1">
      <alignment horizontal="center" vertical="center"/>
    </xf>
    <xf numFmtId="0" fontId="8" fillId="4" borderId="0" xfId="0" applyFont="1" applyFill="1" applyAlignment="1">
      <alignment vertical="center"/>
    </xf>
    <xf numFmtId="0" fontId="8" fillId="4" borderId="0" xfId="0" applyFont="1" applyFill="1" applyAlignment="1">
      <alignment horizontal="center" vertical="center"/>
    </xf>
    <xf numFmtId="0" fontId="6" fillId="5" borderId="0" xfId="0" applyFont="1" applyFill="1" applyAlignment="1">
      <alignment horizontal="center" vertical="center" wrapText="1"/>
    </xf>
    <xf numFmtId="0" fontId="15" fillId="12" borderId="15" xfId="5" applyFont="1" applyFill="1" applyBorder="1" applyAlignment="1">
      <alignment horizontal="right" vertical="center"/>
    </xf>
    <xf numFmtId="0" fontId="13" fillId="11" borderId="15" xfId="0" applyFont="1" applyFill="1" applyBorder="1" applyAlignment="1">
      <alignment horizontal="center" vertical="center" wrapText="1"/>
    </xf>
    <xf numFmtId="0" fontId="11" fillId="12" borderId="15" xfId="0" applyFont="1" applyFill="1" applyBorder="1"/>
    <xf numFmtId="14" fontId="11" fillId="12" borderId="15" xfId="0" applyNumberFormat="1" applyFont="1" applyFill="1" applyBorder="1" applyAlignment="1">
      <alignment horizontal="center" vertical="center"/>
    </xf>
    <xf numFmtId="0" fontId="13" fillId="11" borderId="15" xfId="0" applyFont="1" applyFill="1" applyBorder="1" applyAlignment="1">
      <alignment vertical="center"/>
    </xf>
    <xf numFmtId="166" fontId="13" fillId="11" borderId="15" xfId="2" applyNumberFormat="1" applyFont="1" applyFill="1" applyBorder="1" applyAlignment="1">
      <alignment vertical="center"/>
    </xf>
    <xf numFmtId="0" fontId="13" fillId="11" borderId="15" xfId="4" applyFont="1" applyFill="1" applyBorder="1" applyAlignment="1">
      <alignment horizontal="center" vertical="center" wrapText="1"/>
    </xf>
    <xf numFmtId="3" fontId="13" fillId="11" borderId="15" xfId="4" applyNumberFormat="1" applyFont="1" applyFill="1" applyBorder="1" applyAlignment="1">
      <alignment horizontal="center" vertical="center" wrapText="1"/>
    </xf>
    <xf numFmtId="0" fontId="21" fillId="0" borderId="0" xfId="0" applyFont="1"/>
    <xf numFmtId="0" fontId="22" fillId="11" borderId="6" xfId="0" applyFont="1" applyFill="1" applyBorder="1" applyAlignment="1">
      <alignment horizontal="center"/>
    </xf>
    <xf numFmtId="3" fontId="23" fillId="0" borderId="6" xfId="0" applyNumberFormat="1" applyFont="1" applyBorder="1" applyAlignment="1">
      <alignment wrapText="1"/>
    </xf>
    <xf numFmtId="3" fontId="23" fillId="0" borderId="6" xfId="0" applyNumberFormat="1" applyFont="1" applyBorder="1"/>
    <xf numFmtId="0" fontId="17" fillId="12" borderId="15" xfId="0" applyFont="1" applyFill="1" applyBorder="1"/>
    <xf numFmtId="14" fontId="11" fillId="12" borderId="15" xfId="0" applyNumberFormat="1" applyFont="1" applyFill="1" applyBorder="1"/>
    <xf numFmtId="0" fontId="6" fillId="8" borderId="0" xfId="0" applyFont="1" applyFill="1" applyAlignment="1">
      <alignment vertical="center"/>
    </xf>
    <xf numFmtId="0" fontId="13" fillId="11" borderId="17" xfId="0" applyFont="1" applyFill="1" applyBorder="1" applyAlignment="1">
      <alignment horizontal="center" vertical="center" wrapText="1"/>
    </xf>
    <xf numFmtId="166" fontId="11" fillId="12" borderId="15" xfId="2" applyNumberFormat="1" applyFont="1" applyFill="1" applyBorder="1" applyAlignment="1"/>
    <xf numFmtId="14" fontId="11" fillId="12" borderId="15" xfId="0" applyNumberFormat="1" applyFont="1" applyFill="1" applyBorder="1" applyAlignment="1">
      <alignment horizontal="center"/>
    </xf>
    <xf numFmtId="1" fontId="11" fillId="12" borderId="15" xfId="0" applyNumberFormat="1" applyFont="1" applyFill="1" applyBorder="1"/>
    <xf numFmtId="0" fontId="6" fillId="8" borderId="25" xfId="0" applyFont="1" applyFill="1" applyBorder="1" applyAlignment="1">
      <alignment vertical="center"/>
    </xf>
    <xf numFmtId="0" fontId="6" fillId="8" borderId="25" xfId="0" applyFont="1" applyFill="1" applyBorder="1" applyAlignment="1">
      <alignment horizontal="center" vertical="center" wrapText="1"/>
    </xf>
    <xf numFmtId="0" fontId="26" fillId="9" borderId="0" xfId="0" applyFont="1" applyFill="1" applyAlignment="1">
      <alignment vertical="center"/>
    </xf>
    <xf numFmtId="166" fontId="26" fillId="9" borderId="0" xfId="2" applyNumberFormat="1" applyFont="1" applyFill="1" applyAlignment="1">
      <alignment horizontal="right" vertical="center" wrapText="1"/>
    </xf>
    <xf numFmtId="165" fontId="26" fillId="9" borderId="0" xfId="2" applyNumberFormat="1" applyFont="1" applyFill="1" applyAlignment="1">
      <alignment horizontal="right" vertical="center" wrapText="1"/>
    </xf>
    <xf numFmtId="0" fontId="26" fillId="0" borderId="0" xfId="0" applyFont="1" applyAlignment="1">
      <alignment vertical="center"/>
    </xf>
    <xf numFmtId="166" fontId="26" fillId="0" borderId="0" xfId="2" applyNumberFormat="1" applyFont="1" applyAlignment="1">
      <alignment horizontal="right" vertical="center" wrapText="1"/>
    </xf>
    <xf numFmtId="165" fontId="26" fillId="0" borderId="0" xfId="2" applyNumberFormat="1" applyFont="1" applyAlignment="1">
      <alignment horizontal="right" vertical="center" wrapText="1"/>
    </xf>
    <xf numFmtId="3" fontId="6" fillId="8" borderId="0" xfId="0" applyNumberFormat="1" applyFont="1" applyFill="1" applyAlignment="1">
      <alignment horizontal="right" vertical="center" wrapText="1"/>
    </xf>
    <xf numFmtId="165" fontId="6" fillId="8" borderId="0" xfId="0" applyNumberFormat="1" applyFont="1" applyFill="1" applyAlignment="1">
      <alignment horizontal="right" vertical="center" wrapText="1"/>
    </xf>
    <xf numFmtId="9" fontId="0" fillId="0" borderId="0" xfId="0" applyNumberFormat="1"/>
    <xf numFmtId="43" fontId="0" fillId="0" borderId="0" xfId="2" applyFont="1"/>
    <xf numFmtId="0" fontId="22" fillId="11" borderId="15" xfId="0" applyFont="1" applyFill="1" applyBorder="1" applyAlignment="1">
      <alignment horizontal="center" vertical="center" wrapText="1"/>
    </xf>
    <xf numFmtId="0" fontId="22" fillId="11" borderId="15" xfId="0" applyFont="1" applyFill="1" applyBorder="1" applyAlignment="1">
      <alignment vertical="center" wrapText="1"/>
    </xf>
    <xf numFmtId="0" fontId="28" fillId="4" borderId="0" xfId="0" applyFont="1" applyFill="1" applyAlignment="1">
      <alignment vertical="center"/>
    </xf>
    <xf numFmtId="0" fontId="28" fillId="9" borderId="0" xfId="0" applyFont="1" applyFill="1" applyAlignment="1">
      <alignment vertical="center"/>
    </xf>
    <xf numFmtId="0" fontId="6" fillId="8" borderId="0" xfId="0" applyFont="1" applyFill="1" applyAlignment="1">
      <alignment horizontal="center" vertical="center" wrapText="1"/>
    </xf>
    <xf numFmtId="43" fontId="7" fillId="0" borderId="0" xfId="2" applyFont="1"/>
    <xf numFmtId="166" fontId="32" fillId="15" borderId="0" xfId="2" applyNumberFormat="1" applyFont="1" applyFill="1" applyAlignment="1">
      <alignment horizontal="right" vertical="center"/>
    </xf>
    <xf numFmtId="0" fontId="28" fillId="8" borderId="25" xfId="0" applyFont="1" applyFill="1" applyBorder="1" applyAlignment="1">
      <alignment vertical="center" wrapText="1"/>
    </xf>
    <xf numFmtId="0" fontId="6" fillId="8" borderId="25" xfId="0" applyFont="1" applyFill="1" applyBorder="1" applyAlignment="1">
      <alignment vertical="center" wrapText="1"/>
    </xf>
    <xf numFmtId="9" fontId="8" fillId="9" borderId="0" xfId="0" applyNumberFormat="1" applyFont="1" applyFill="1" applyAlignment="1">
      <alignment horizontal="center" vertical="center"/>
    </xf>
    <xf numFmtId="9" fontId="8" fillId="4" borderId="0" xfId="0" applyNumberFormat="1" applyFont="1" applyFill="1" applyAlignment="1">
      <alignment horizontal="center" vertical="center"/>
    </xf>
    <xf numFmtId="0" fontId="8" fillId="4" borderId="0" xfId="0" applyFont="1" applyFill="1" applyAlignment="1">
      <alignment vertical="center" wrapText="1"/>
    </xf>
    <xf numFmtId="0" fontId="8" fillId="9" borderId="1" xfId="0" applyFont="1" applyFill="1" applyBorder="1" applyAlignment="1">
      <alignment vertical="center"/>
    </xf>
    <xf numFmtId="9" fontId="8" fillId="9" borderId="1" xfId="0" applyNumberFormat="1" applyFont="1" applyFill="1" applyBorder="1" applyAlignment="1">
      <alignment horizontal="center" vertical="center"/>
    </xf>
    <xf numFmtId="0" fontId="8" fillId="9" borderId="1" xfId="0" applyFont="1" applyFill="1" applyBorder="1" applyAlignment="1">
      <alignment horizontal="center" vertical="center"/>
    </xf>
    <xf numFmtId="10" fontId="8" fillId="4" borderId="0" xfId="0" applyNumberFormat="1" applyFont="1" applyFill="1" applyAlignment="1">
      <alignment horizontal="center" vertical="center"/>
    </xf>
    <xf numFmtId="0" fontId="6" fillId="8" borderId="26" xfId="0" applyFont="1" applyFill="1" applyBorder="1" applyAlignment="1">
      <alignment vertical="center" wrapText="1"/>
    </xf>
    <xf numFmtId="0" fontId="6" fillId="8" borderId="26" xfId="0" applyFont="1" applyFill="1" applyBorder="1" applyAlignment="1">
      <alignment horizontal="center" vertical="center" wrapText="1"/>
    </xf>
    <xf numFmtId="0" fontId="8" fillId="3" borderId="0" xfId="0" applyFont="1" applyFill="1" applyAlignment="1">
      <alignment vertical="center" wrapText="1"/>
    </xf>
    <xf numFmtId="3" fontId="8" fillId="3" borderId="0" xfId="0" applyNumberFormat="1" applyFont="1" applyFill="1" applyAlignment="1">
      <alignment horizontal="right" vertical="center" wrapText="1"/>
    </xf>
    <xf numFmtId="10" fontId="8" fillId="3" borderId="0" xfId="0" applyNumberFormat="1" applyFont="1" applyFill="1" applyAlignment="1">
      <alignment horizontal="right" vertical="center" wrapText="1"/>
    </xf>
    <xf numFmtId="3" fontId="8" fillId="4" borderId="0" xfId="0" applyNumberFormat="1" applyFont="1" applyFill="1" applyAlignment="1">
      <alignment horizontal="right" vertical="center" wrapText="1"/>
    </xf>
    <xf numFmtId="10" fontId="8" fillId="4" borderId="0" xfId="0" applyNumberFormat="1" applyFont="1" applyFill="1" applyAlignment="1">
      <alignment horizontal="right" vertical="center" wrapText="1"/>
    </xf>
    <xf numFmtId="0" fontId="6" fillId="2" borderId="0" xfId="0" applyFont="1" applyFill="1" applyAlignment="1">
      <alignment vertical="center" wrapText="1"/>
    </xf>
    <xf numFmtId="3" fontId="6" fillId="2" borderId="0" xfId="0" applyNumberFormat="1" applyFont="1" applyFill="1" applyAlignment="1">
      <alignment horizontal="right" vertical="center" wrapText="1"/>
    </xf>
    <xf numFmtId="9" fontId="6" fillId="2" borderId="0" xfId="0" applyNumberFormat="1" applyFont="1" applyFill="1" applyAlignment="1">
      <alignment horizontal="right" vertical="center" wrapText="1"/>
    </xf>
    <xf numFmtId="0" fontId="28" fillId="4" borderId="0" xfId="0" applyFont="1" applyFill="1" applyAlignment="1">
      <alignment vertical="center" wrapText="1"/>
    </xf>
    <xf numFmtId="0" fontId="8" fillId="4" borderId="1" xfId="0" applyFont="1" applyFill="1" applyBorder="1" applyAlignment="1">
      <alignment vertical="center"/>
    </xf>
    <xf numFmtId="10" fontId="8" fillId="4" borderId="1" xfId="0" applyNumberFormat="1" applyFont="1" applyFill="1" applyBorder="1" applyAlignment="1">
      <alignment horizontal="center" vertical="center"/>
    </xf>
    <xf numFmtId="0" fontId="8" fillId="4" borderId="1" xfId="0" applyFont="1" applyFill="1" applyBorder="1" applyAlignment="1">
      <alignment horizontal="center" vertical="center"/>
    </xf>
    <xf numFmtId="10" fontId="8" fillId="9" borderId="0" xfId="0" applyNumberFormat="1" applyFont="1" applyFill="1" applyAlignment="1">
      <alignment horizontal="center" vertical="center"/>
    </xf>
    <xf numFmtId="0" fontId="8" fillId="4" borderId="0" xfId="0" applyFont="1" applyFill="1" applyAlignment="1">
      <alignment horizontal="center" vertical="center" wrapText="1"/>
    </xf>
    <xf numFmtId="0" fontId="33" fillId="0" borderId="0" xfId="0" applyFont="1" applyAlignment="1">
      <alignment vertical="center"/>
    </xf>
    <xf numFmtId="0" fontId="6" fillId="8" borderId="25" xfId="0" applyFont="1" applyFill="1" applyBorder="1" applyAlignment="1">
      <alignment horizontal="right" vertical="center" wrapText="1"/>
    </xf>
    <xf numFmtId="0" fontId="26" fillId="4" borderId="0" xfId="0" applyFont="1" applyFill="1" applyAlignment="1">
      <alignment vertical="center"/>
    </xf>
    <xf numFmtId="3" fontId="26" fillId="4" borderId="0" xfId="0" applyNumberFormat="1" applyFont="1" applyFill="1" applyAlignment="1">
      <alignment horizontal="right" vertical="center"/>
    </xf>
    <xf numFmtId="3" fontId="26" fillId="9" borderId="0" xfId="0" applyNumberFormat="1" applyFont="1" applyFill="1" applyAlignment="1">
      <alignment horizontal="right" vertical="center"/>
    </xf>
    <xf numFmtId="0" fontId="28" fillId="8" borderId="0" xfId="0" applyFont="1" applyFill="1" applyAlignment="1">
      <alignment vertical="center"/>
    </xf>
    <xf numFmtId="3" fontId="6" fillId="8" borderId="0" xfId="0" applyNumberFormat="1" applyFont="1" applyFill="1" applyAlignment="1">
      <alignment horizontal="right" vertical="center"/>
    </xf>
    <xf numFmtId="0" fontId="34" fillId="8" borderId="25" xfId="0" applyFont="1" applyFill="1" applyBorder="1" applyAlignment="1">
      <alignment horizontal="justify" vertical="center" wrapText="1"/>
    </xf>
    <xf numFmtId="0" fontId="35" fillId="9" borderId="0" xfId="0" applyFont="1" applyFill="1" applyAlignment="1">
      <alignment horizontal="center" vertical="center" wrapText="1"/>
    </xf>
    <xf numFmtId="0" fontId="35" fillId="9" borderId="0" xfId="0" applyFont="1" applyFill="1" applyAlignment="1">
      <alignment horizontal="justify" vertical="center" wrapText="1"/>
    </xf>
    <xf numFmtId="14" fontId="35" fillId="9" borderId="0" xfId="0" applyNumberFormat="1" applyFont="1" applyFill="1" applyAlignment="1">
      <alignment horizontal="justify" vertical="center" wrapText="1"/>
    </xf>
    <xf numFmtId="14" fontId="35" fillId="9" borderId="0" xfId="0" applyNumberFormat="1" applyFont="1" applyFill="1" applyAlignment="1">
      <alignment horizontal="center" vertical="center" wrapText="1"/>
    </xf>
    <xf numFmtId="0" fontId="35" fillId="0" borderId="0" xfId="0" applyFont="1" applyAlignment="1">
      <alignment horizontal="center" vertical="center" wrapText="1"/>
    </xf>
    <xf numFmtId="0" fontId="35" fillId="0" borderId="0" xfId="0" applyFont="1" applyAlignment="1">
      <alignment horizontal="justify" vertical="center" wrapText="1"/>
    </xf>
    <xf numFmtId="14" fontId="35" fillId="0" borderId="0" xfId="0" applyNumberFormat="1" applyFont="1" applyAlignment="1">
      <alignment horizontal="justify" vertical="center" wrapText="1"/>
    </xf>
    <xf numFmtId="14" fontId="35" fillId="0" borderId="0" xfId="0" applyNumberFormat="1" applyFont="1" applyAlignment="1">
      <alignment horizontal="center" vertical="center" wrapText="1"/>
    </xf>
    <xf numFmtId="14" fontId="34" fillId="8" borderId="25" xfId="0" applyNumberFormat="1" applyFont="1" applyFill="1" applyBorder="1" applyAlignment="1">
      <alignment horizontal="justify" vertical="center" wrapText="1"/>
    </xf>
    <xf numFmtId="0" fontId="42" fillId="0" borderId="0" xfId="0" applyFont="1"/>
    <xf numFmtId="0" fontId="47" fillId="0" borderId="0" xfId="0" applyFont="1" applyAlignment="1">
      <alignment horizontal="center" vertical="center"/>
    </xf>
    <xf numFmtId="0" fontId="48" fillId="0" borderId="0" xfId="0" applyFont="1" applyAlignment="1">
      <alignment horizontal="right" vertical="center"/>
    </xf>
    <xf numFmtId="0" fontId="47" fillId="0" borderId="0" xfId="0" applyFont="1" applyAlignment="1">
      <alignment vertical="center"/>
    </xf>
    <xf numFmtId="0" fontId="48" fillId="0" borderId="0" xfId="0" applyFont="1" applyAlignment="1">
      <alignment horizontal="left" vertical="center" wrapText="1"/>
    </xf>
    <xf numFmtId="0" fontId="48" fillId="0" borderId="0" xfId="0" applyFont="1" applyAlignment="1">
      <alignment horizontal="center" vertical="center"/>
    </xf>
    <xf numFmtId="168" fontId="49" fillId="0" borderId="0" xfId="2" applyNumberFormat="1" applyFont="1" applyAlignment="1"/>
    <xf numFmtId="0" fontId="48" fillId="0" borderId="0" xfId="0" applyFont="1" applyAlignment="1">
      <alignment vertical="center"/>
    </xf>
    <xf numFmtId="169" fontId="47" fillId="10" borderId="0" xfId="9" applyNumberFormat="1" applyFont="1" applyFill="1" applyAlignment="1">
      <alignment horizontal="center" vertical="center"/>
    </xf>
    <xf numFmtId="169" fontId="47" fillId="10" borderId="0" xfId="9" applyNumberFormat="1" applyFont="1" applyFill="1" applyAlignment="1">
      <alignment vertical="center"/>
    </xf>
    <xf numFmtId="0" fontId="50" fillId="10" borderId="0" xfId="0" applyFont="1" applyFill="1" applyAlignment="1">
      <alignment horizontal="center" vertical="center"/>
    </xf>
    <xf numFmtId="0" fontId="50" fillId="10" borderId="0" xfId="0" applyFont="1" applyFill="1" applyAlignment="1">
      <alignment vertical="center"/>
    </xf>
    <xf numFmtId="169" fontId="50" fillId="10" borderId="0" xfId="0" applyNumberFormat="1" applyFont="1" applyFill="1" applyAlignment="1">
      <alignment horizontal="center" vertical="center"/>
    </xf>
    <xf numFmtId="0" fontId="50" fillId="8" borderId="25" xfId="0" applyFont="1" applyFill="1" applyBorder="1" applyAlignment="1">
      <alignment horizontal="center" vertical="center"/>
    </xf>
    <xf numFmtId="0" fontId="49" fillId="0" borderId="0" xfId="0" applyFont="1" applyAlignment="1">
      <alignment vertical="center"/>
    </xf>
    <xf numFmtId="169" fontId="50" fillId="15" borderId="0" xfId="0" applyNumberFormat="1" applyFont="1" applyFill="1" applyAlignment="1">
      <alignment vertical="center"/>
    </xf>
    <xf numFmtId="0" fontId="25" fillId="0" borderId="0" xfId="0" applyFont="1"/>
    <xf numFmtId="169" fontId="47" fillId="9" borderId="0" xfId="9" applyNumberFormat="1" applyFont="1" applyFill="1" applyAlignment="1">
      <alignment horizontal="center" vertical="center"/>
    </xf>
    <xf numFmtId="169" fontId="47" fillId="9" borderId="0" xfId="9" applyNumberFormat="1" applyFont="1" applyFill="1" applyAlignment="1">
      <alignment vertical="center"/>
    </xf>
    <xf numFmtId="0" fontId="50" fillId="15" borderId="25" xfId="0" applyFont="1" applyFill="1" applyBorder="1" applyAlignment="1">
      <alignment horizontal="center" vertical="center"/>
    </xf>
    <xf numFmtId="169" fontId="50" fillId="15" borderId="25" xfId="0" applyNumberFormat="1" applyFont="1" applyFill="1" applyBorder="1" applyAlignment="1">
      <alignment horizontal="center" vertical="center"/>
    </xf>
    <xf numFmtId="169" fontId="47" fillId="0" borderId="0" xfId="0" applyNumberFormat="1" applyFont="1" applyAlignment="1">
      <alignment vertical="center"/>
    </xf>
    <xf numFmtId="0" fontId="48" fillId="0" borderId="0" xfId="0" applyFont="1" applyAlignment="1">
      <alignment horizontal="left" vertical="center"/>
    </xf>
    <xf numFmtId="0" fontId="52" fillId="0" borderId="0" xfId="0" applyFont="1"/>
    <xf numFmtId="0" fontId="41" fillId="19" borderId="15" xfId="0" applyFont="1" applyFill="1" applyBorder="1" applyAlignment="1">
      <alignment horizontal="center" vertical="center" wrapText="1" readingOrder="1"/>
    </xf>
    <xf numFmtId="0" fontId="41" fillId="19" borderId="15" xfId="0" applyFont="1" applyFill="1" applyBorder="1" applyAlignment="1">
      <alignment vertical="center" wrapText="1" readingOrder="1"/>
    </xf>
    <xf numFmtId="0" fontId="43" fillId="19" borderId="15" xfId="0" applyFont="1" applyFill="1" applyBorder="1" applyAlignment="1">
      <alignment horizontal="center" vertical="center" wrapText="1" readingOrder="1"/>
    </xf>
    <xf numFmtId="0" fontId="39" fillId="19" borderId="15" xfId="0" applyFont="1" applyFill="1" applyBorder="1" applyAlignment="1">
      <alignment horizontal="center" vertical="center" wrapText="1" readingOrder="1"/>
    </xf>
    <xf numFmtId="0" fontId="41" fillId="18" borderId="15" xfId="0" applyFont="1" applyFill="1" applyBorder="1" applyAlignment="1">
      <alignment horizontal="center" vertical="center" wrapText="1" readingOrder="1"/>
    </xf>
    <xf numFmtId="0" fontId="41" fillId="18" borderId="15" xfId="0" applyFont="1" applyFill="1" applyBorder="1" applyAlignment="1">
      <alignment vertical="center" wrapText="1" readingOrder="1"/>
    </xf>
    <xf numFmtId="0" fontId="39" fillId="18" borderId="15" xfId="0" applyFont="1" applyFill="1" applyBorder="1" applyAlignment="1">
      <alignment horizontal="center" vertical="center" wrapText="1" readingOrder="1"/>
    </xf>
    <xf numFmtId="0" fontId="43" fillId="18" borderId="15" xfId="0" applyFont="1" applyFill="1" applyBorder="1" applyAlignment="1">
      <alignment horizontal="center" vertical="center" wrapText="1" readingOrder="1"/>
    </xf>
    <xf numFmtId="0" fontId="41" fillId="19" borderId="15" xfId="0" applyFont="1" applyFill="1" applyBorder="1" applyAlignment="1">
      <alignment horizontal="center" vertical="center" wrapText="1"/>
    </xf>
    <xf numFmtId="0" fontId="11" fillId="18" borderId="15" xfId="0" applyFont="1" applyFill="1" applyBorder="1" applyAlignment="1">
      <alignment horizontal="center" vertical="center" wrapText="1"/>
    </xf>
    <xf numFmtId="0" fontId="11" fillId="18" borderId="15" xfId="0" applyFont="1" applyFill="1" applyBorder="1" applyAlignment="1">
      <alignment vertical="center" wrapText="1" readingOrder="1"/>
    </xf>
    <xf numFmtId="0" fontId="17" fillId="18" borderId="15" xfId="0" applyFont="1" applyFill="1" applyBorder="1" applyAlignment="1">
      <alignment horizontal="center" vertical="center" wrapText="1" readingOrder="1"/>
    </xf>
    <xf numFmtId="0" fontId="41" fillId="19" borderId="15" xfId="0" applyFont="1" applyFill="1" applyBorder="1" applyAlignment="1">
      <alignment vertical="center" wrapText="1"/>
    </xf>
    <xf numFmtId="0" fontId="43" fillId="19" borderId="15" xfId="0" applyFont="1" applyFill="1" applyBorder="1" applyAlignment="1">
      <alignment horizontal="center" vertical="center" wrapText="1"/>
    </xf>
    <xf numFmtId="0" fontId="56" fillId="19" borderId="15" xfId="0" applyFont="1" applyFill="1" applyBorder="1" applyAlignment="1">
      <alignment horizontal="center" vertical="center" wrapText="1"/>
    </xf>
    <xf numFmtId="0" fontId="51" fillId="10" borderId="0" xfId="0" applyFont="1" applyFill="1" applyAlignment="1">
      <alignment wrapText="1"/>
    </xf>
    <xf numFmtId="0" fontId="15" fillId="0" borderId="0" xfId="0" applyFont="1"/>
    <xf numFmtId="0" fontId="15" fillId="0" borderId="0" xfId="0" applyFont="1" applyAlignment="1">
      <alignment vertical="center"/>
    </xf>
    <xf numFmtId="0" fontId="58" fillId="12" borderId="15" xfId="0" applyFont="1" applyFill="1" applyBorder="1" applyAlignment="1">
      <alignment horizontal="left"/>
    </xf>
    <xf numFmtId="0" fontId="15" fillId="0" borderId="15" xfId="0" applyFont="1" applyBorder="1" applyAlignment="1">
      <alignment horizontal="center"/>
    </xf>
    <xf numFmtId="0" fontId="46" fillId="0" borderId="0" xfId="0" applyFont="1"/>
    <xf numFmtId="0" fontId="60" fillId="0" borderId="0" xfId="5" applyFont="1" applyAlignment="1">
      <alignment vertical="center"/>
    </xf>
    <xf numFmtId="0" fontId="17" fillId="0" borderId="0" xfId="5" applyFont="1" applyAlignment="1">
      <alignment vertical="center"/>
    </xf>
    <xf numFmtId="14" fontId="15" fillId="0" borderId="15" xfId="0" applyNumberFormat="1" applyFont="1" applyBorder="1" applyAlignment="1">
      <alignment horizontal="center"/>
    </xf>
    <xf numFmtId="0" fontId="15" fillId="0" borderId="15" xfId="0" applyFont="1" applyBorder="1"/>
    <xf numFmtId="0" fontId="61" fillId="0" borderId="0" xfId="0" applyFont="1" applyAlignment="1">
      <alignment vertical="center" wrapText="1"/>
    </xf>
    <xf numFmtId="0" fontId="61" fillId="0" borderId="0" xfId="0" applyFont="1" applyAlignment="1">
      <alignment horizontal="center" vertical="center" wrapText="1"/>
    </xf>
    <xf numFmtId="0" fontId="62" fillId="11" borderId="15" xfId="0" applyFont="1" applyFill="1" applyBorder="1" applyAlignment="1">
      <alignment vertical="center" wrapText="1"/>
    </xf>
    <xf numFmtId="165" fontId="22" fillId="11" borderId="15" xfId="0" applyNumberFormat="1" applyFont="1" applyFill="1" applyBorder="1" applyAlignment="1">
      <alignment horizontal="center" vertical="center" wrapText="1"/>
    </xf>
    <xf numFmtId="0" fontId="37" fillId="12" borderId="15" xfId="0" applyFont="1" applyFill="1" applyBorder="1" applyAlignment="1">
      <alignment horizontal="center" vertical="center"/>
    </xf>
    <xf numFmtId="0" fontId="37" fillId="12" borderId="15" xfId="0" applyFont="1" applyFill="1" applyBorder="1" applyAlignment="1">
      <alignment vertical="center"/>
    </xf>
    <xf numFmtId="43" fontId="37" fillId="12" borderId="15" xfId="2" applyFont="1" applyFill="1" applyBorder="1" applyAlignment="1">
      <alignment horizontal="center" vertical="center"/>
    </xf>
    <xf numFmtId="165" fontId="37" fillId="12" borderId="15" xfId="0" applyNumberFormat="1" applyFont="1" applyFill="1" applyBorder="1" applyAlignment="1">
      <alignment vertical="center"/>
    </xf>
    <xf numFmtId="0" fontId="62" fillId="11" borderId="15" xfId="0" applyFont="1" applyFill="1" applyBorder="1" applyAlignment="1">
      <alignment horizontal="center" vertical="center" wrapText="1"/>
    </xf>
    <xf numFmtId="165" fontId="22" fillId="11" borderId="15" xfId="0" applyNumberFormat="1" applyFont="1" applyFill="1" applyBorder="1" applyAlignment="1">
      <alignment vertical="center" wrapText="1"/>
    </xf>
    <xf numFmtId="165" fontId="38" fillId="12" borderId="15" xfId="0" applyNumberFormat="1" applyFont="1" applyFill="1" applyBorder="1" applyAlignment="1">
      <alignment vertical="center"/>
    </xf>
    <xf numFmtId="0" fontId="63" fillId="12" borderId="15" xfId="0" applyFont="1" applyFill="1" applyBorder="1" applyAlignment="1">
      <alignment vertical="center" wrapText="1"/>
    </xf>
    <xf numFmtId="0" fontId="64" fillId="12" borderId="15" xfId="0" applyFont="1" applyFill="1" applyBorder="1" applyAlignment="1">
      <alignment vertical="center" wrapText="1"/>
    </xf>
    <xf numFmtId="3" fontId="63" fillId="12" borderId="15" xfId="0" applyNumberFormat="1" applyFont="1" applyFill="1" applyBorder="1" applyAlignment="1">
      <alignment vertical="center" wrapText="1"/>
    </xf>
    <xf numFmtId="0" fontId="65" fillId="12" borderId="15" xfId="0" applyFont="1" applyFill="1" applyBorder="1" applyAlignment="1">
      <alignment vertical="center" wrapText="1"/>
    </xf>
    <xf numFmtId="165" fontId="66" fillId="12" borderId="15" xfId="0" applyNumberFormat="1" applyFont="1" applyFill="1" applyBorder="1" applyAlignment="1">
      <alignment vertical="center" wrapText="1"/>
    </xf>
    <xf numFmtId="3" fontId="21" fillId="12" borderId="15" xfId="0" applyNumberFormat="1" applyFont="1" applyFill="1" applyBorder="1" applyAlignment="1">
      <alignment horizontal="center" vertical="center" wrapText="1"/>
    </xf>
    <xf numFmtId="3" fontId="66" fillId="20" borderId="15" xfId="0" applyNumberFormat="1" applyFont="1" applyFill="1" applyBorder="1" applyAlignment="1">
      <alignment vertical="center" wrapText="1"/>
    </xf>
    <xf numFmtId="165" fontId="12" fillId="12" borderId="15" xfId="0" applyNumberFormat="1" applyFont="1" applyFill="1" applyBorder="1" applyAlignment="1">
      <alignment vertical="center" wrapText="1"/>
    </xf>
    <xf numFmtId="0" fontId="22" fillId="21" borderId="15" xfId="0" applyFont="1" applyFill="1" applyBorder="1" applyAlignment="1">
      <alignment vertical="center" wrapText="1"/>
    </xf>
    <xf numFmtId="165" fontId="22" fillId="21" borderId="15" xfId="0" applyNumberFormat="1" applyFont="1" applyFill="1" applyBorder="1" applyAlignment="1">
      <alignment vertical="center" wrapText="1"/>
    </xf>
    <xf numFmtId="0" fontId="30" fillId="21" borderId="15" xfId="0" applyFont="1" applyFill="1" applyBorder="1" applyAlignment="1">
      <alignment vertical="center" wrapText="1"/>
    </xf>
    <xf numFmtId="165" fontId="64" fillId="12" borderId="15" xfId="0" applyNumberFormat="1" applyFont="1" applyFill="1" applyBorder="1" applyAlignment="1">
      <alignment vertical="center" wrapText="1"/>
    </xf>
    <xf numFmtId="165" fontId="66" fillId="12" borderId="15" xfId="0" applyNumberFormat="1" applyFont="1" applyFill="1" applyBorder="1" applyAlignment="1">
      <alignment horizontal="center" vertical="center" wrapText="1"/>
    </xf>
    <xf numFmtId="3" fontId="66" fillId="12" borderId="15" xfId="0" applyNumberFormat="1" applyFont="1" applyFill="1" applyBorder="1" applyAlignment="1">
      <alignment vertical="center" wrapText="1"/>
    </xf>
    <xf numFmtId="165" fontId="66" fillId="12" borderId="15" xfId="0" applyNumberFormat="1" applyFont="1" applyFill="1" applyBorder="1" applyAlignment="1">
      <alignment vertical="top" wrapText="1"/>
    </xf>
    <xf numFmtId="3" fontId="67" fillId="12" borderId="15" xfId="0" applyNumberFormat="1" applyFont="1" applyFill="1" applyBorder="1" applyAlignment="1">
      <alignment vertical="center" wrapText="1"/>
    </xf>
    <xf numFmtId="0" fontId="22" fillId="21" borderId="29" xfId="0" applyFont="1" applyFill="1" applyBorder="1" applyAlignment="1">
      <alignment vertical="center" wrapText="1"/>
    </xf>
    <xf numFmtId="0" fontId="22" fillId="21" borderId="30" xfId="0" applyFont="1" applyFill="1" applyBorder="1" applyAlignment="1">
      <alignment vertical="center" wrapText="1"/>
    </xf>
    <xf numFmtId="165" fontId="22" fillId="21" borderId="8" xfId="0" applyNumberFormat="1" applyFont="1" applyFill="1" applyBorder="1" applyAlignment="1">
      <alignment vertical="center" wrapText="1"/>
    </xf>
    <xf numFmtId="0" fontId="30" fillId="21" borderId="31" xfId="0" applyFont="1" applyFill="1" applyBorder="1" applyAlignment="1">
      <alignment vertical="center" wrapText="1"/>
    </xf>
    <xf numFmtId="0" fontId="22" fillId="22" borderId="32" xfId="0" applyFont="1" applyFill="1" applyBorder="1" applyAlignment="1">
      <alignment vertical="center"/>
    </xf>
    <xf numFmtId="0" fontId="22" fillId="22" borderId="0" xfId="0" applyFont="1" applyFill="1" applyAlignment="1">
      <alignment vertical="center"/>
    </xf>
    <xf numFmtId="165" fontId="23" fillId="12" borderId="15" xfId="0" applyNumberFormat="1" applyFont="1" applyFill="1" applyBorder="1" applyAlignment="1">
      <alignment vertical="center" wrapText="1"/>
    </xf>
    <xf numFmtId="165" fontId="64" fillId="12" borderId="15" xfId="0" applyNumberFormat="1" applyFont="1" applyFill="1" applyBorder="1" applyAlignment="1">
      <alignment vertical="top" wrapText="1"/>
    </xf>
    <xf numFmtId="165" fontId="66" fillId="12" borderId="15" xfId="0" applyNumberFormat="1" applyFont="1" applyFill="1" applyBorder="1" applyAlignment="1">
      <alignment horizontal="center" vertical="top" wrapText="1"/>
    </xf>
    <xf numFmtId="165" fontId="66" fillId="12" borderId="15" xfId="0" applyNumberFormat="1" applyFont="1" applyFill="1" applyBorder="1" applyAlignment="1">
      <alignment horizontal="left" vertical="center" wrapText="1"/>
    </xf>
    <xf numFmtId="165" fontId="66" fillId="12" borderId="15" xfId="0" applyNumberFormat="1" applyFont="1" applyFill="1" applyBorder="1" applyAlignment="1">
      <alignment horizontal="left" vertical="top" wrapText="1"/>
    </xf>
    <xf numFmtId="0" fontId="53" fillId="0" borderId="0" xfId="0" applyFont="1" applyAlignment="1">
      <alignment vertical="center" wrapText="1"/>
    </xf>
    <xf numFmtId="0" fontId="53" fillId="0" borderId="0" xfId="0" applyFont="1" applyAlignment="1">
      <alignment vertical="center"/>
    </xf>
    <xf numFmtId="0" fontId="60" fillId="0" borderId="0" xfId="5" applyFont="1" applyAlignment="1">
      <alignment vertical="center" wrapText="1"/>
    </xf>
    <xf numFmtId="0" fontId="15" fillId="0" borderId="0" xfId="0" applyFont="1" applyAlignment="1">
      <alignment vertical="center" wrapText="1"/>
    </xf>
    <xf numFmtId="0" fontId="17" fillId="0" borderId="0" xfId="5" applyFont="1" applyAlignment="1">
      <alignment vertical="center" wrapText="1"/>
    </xf>
    <xf numFmtId="49" fontId="17" fillId="0" borderId="0" xfId="5" applyNumberFormat="1" applyFont="1" applyAlignment="1">
      <alignment horizontal="right" vertical="center" wrapText="1"/>
    </xf>
    <xf numFmtId="0" fontId="41" fillId="19" borderId="6" xfId="0" applyFont="1" applyFill="1" applyBorder="1" applyAlignment="1">
      <alignment vertical="center" wrapText="1" readingOrder="1"/>
    </xf>
    <xf numFmtId="0" fontId="11" fillId="0" borderId="0" xfId="5" applyFont="1" applyAlignment="1">
      <alignment vertical="center" wrapText="1"/>
    </xf>
    <xf numFmtId="0" fontId="15" fillId="0" borderId="0" xfId="0" applyFont="1" applyAlignment="1">
      <alignment horizontal="center" vertical="center" wrapText="1"/>
    </xf>
    <xf numFmtId="0" fontId="20" fillId="0" borderId="0" xfId="0" applyFont="1" applyAlignment="1">
      <alignment vertical="center"/>
    </xf>
    <xf numFmtId="0" fontId="18" fillId="0" borderId="0" xfId="5" applyFont="1" applyAlignment="1">
      <alignment horizontal="left" vertical="center"/>
    </xf>
    <xf numFmtId="0" fontId="20" fillId="0" borderId="0" xfId="5" applyFont="1" applyAlignment="1">
      <alignment vertical="center"/>
    </xf>
    <xf numFmtId="0" fontId="20" fillId="0" borderId="0" xfId="5" applyFont="1" applyAlignment="1">
      <alignment horizontal="center" vertical="center"/>
    </xf>
    <xf numFmtId="0" fontId="19" fillId="12" borderId="15" xfId="5" applyFont="1" applyFill="1" applyBorder="1" applyAlignment="1">
      <alignment horizontal="left" vertical="center"/>
    </xf>
    <xf numFmtId="14" fontId="20" fillId="12" borderId="15" xfId="5" applyNumberFormat="1" applyFont="1" applyFill="1" applyBorder="1" applyAlignment="1">
      <alignment horizontal="center" vertical="center"/>
    </xf>
    <xf numFmtId="3" fontId="20" fillId="12" borderId="15" xfId="5" applyNumberFormat="1" applyFont="1" applyFill="1" applyBorder="1" applyAlignment="1">
      <alignment horizontal="right" vertical="center"/>
    </xf>
    <xf numFmtId="0" fontId="20" fillId="12" borderId="15" xfId="5" applyFont="1" applyFill="1" applyBorder="1" applyAlignment="1">
      <alignment horizontal="right" vertical="center"/>
    </xf>
    <xf numFmtId="0" fontId="20" fillId="12" borderId="15" xfId="5" applyFont="1" applyFill="1" applyBorder="1" applyAlignment="1">
      <alignment horizontal="center" vertical="center"/>
    </xf>
    <xf numFmtId="0" fontId="59" fillId="0" borderId="0" xfId="5" applyFont="1" applyAlignment="1">
      <alignment vertical="center"/>
    </xf>
    <xf numFmtId="0" fontId="18" fillId="0" borderId="0" xfId="5" applyFont="1" applyAlignment="1">
      <alignment vertical="center"/>
    </xf>
    <xf numFmtId="0" fontId="71" fillId="0" borderId="0" xfId="5" applyFont="1" applyAlignment="1">
      <alignment vertical="center"/>
    </xf>
    <xf numFmtId="0" fontId="57" fillId="10" borderId="0" xfId="0" applyFont="1" applyFill="1" applyAlignment="1">
      <alignment wrapText="1"/>
    </xf>
    <xf numFmtId="0" fontId="14" fillId="0" borderId="0" xfId="7" applyFont="1" applyAlignment="1">
      <alignment vertical="center"/>
    </xf>
    <xf numFmtId="0" fontId="73" fillId="11" borderId="15" xfId="4" applyFont="1" applyFill="1" applyBorder="1" applyAlignment="1">
      <alignment horizontal="center" vertical="center" wrapText="1"/>
    </xf>
    <xf numFmtId="0" fontId="16" fillId="12" borderId="15" xfId="7" applyFont="1" applyFill="1" applyBorder="1" applyAlignment="1">
      <alignment horizontal="center" vertical="center"/>
    </xf>
    <xf numFmtId="0" fontId="51" fillId="12" borderId="15" xfId="7" applyFont="1" applyFill="1" applyBorder="1" applyAlignment="1">
      <alignment vertical="center"/>
    </xf>
    <xf numFmtId="0" fontId="51" fillId="12" borderId="15" xfId="7" applyFont="1" applyFill="1" applyBorder="1" applyAlignment="1">
      <alignment horizontal="center" vertical="center"/>
    </xf>
    <xf numFmtId="43" fontId="51" fillId="12" borderId="15" xfId="2" applyFont="1" applyFill="1" applyBorder="1" applyAlignment="1">
      <alignment horizontal="right" vertical="center"/>
    </xf>
    <xf numFmtId="0" fontId="51" fillId="12" borderId="15" xfId="7" applyFont="1" applyFill="1" applyBorder="1" applyAlignment="1">
      <alignment horizontal="right" vertical="center"/>
    </xf>
    <xf numFmtId="166" fontId="51" fillId="12" borderId="15" xfId="2" applyNumberFormat="1" applyFont="1" applyFill="1" applyBorder="1" applyAlignment="1">
      <alignment horizontal="right" vertical="center"/>
    </xf>
    <xf numFmtId="0" fontId="74" fillId="12" borderId="15" xfId="7" applyFont="1" applyFill="1" applyBorder="1" applyAlignment="1">
      <alignment horizontal="center" vertical="center"/>
    </xf>
    <xf numFmtId="0" fontId="51" fillId="0" borderId="0" xfId="7" applyFont="1" applyAlignment="1">
      <alignment vertical="center"/>
    </xf>
    <xf numFmtId="43" fontId="73" fillId="11" borderId="15" xfId="2" applyFont="1" applyFill="1" applyBorder="1" applyAlignment="1">
      <alignment horizontal="center" vertical="center" wrapText="1"/>
    </xf>
    <xf numFmtId="166" fontId="73" fillId="11" borderId="15" xfId="2" applyNumberFormat="1" applyFont="1" applyFill="1" applyBorder="1" applyAlignment="1">
      <alignment horizontal="center" vertical="center" wrapText="1"/>
    </xf>
    <xf numFmtId="0" fontId="75" fillId="0" borderId="0" xfId="7" applyFont="1" applyAlignment="1">
      <alignment vertical="center"/>
    </xf>
    <xf numFmtId="0" fontId="76" fillId="0" borderId="0" xfId="5" applyFont="1" applyAlignment="1">
      <alignment vertical="center"/>
    </xf>
    <xf numFmtId="0" fontId="77" fillId="0" borderId="0" xfId="5" applyFont="1" applyAlignment="1">
      <alignment vertical="center"/>
    </xf>
    <xf numFmtId="0" fontId="20" fillId="0" borderId="0" xfId="0" applyFont="1"/>
    <xf numFmtId="0" fontId="13" fillId="13" borderId="15" xfId="4" applyFont="1" applyFill="1" applyBorder="1" applyAlignment="1">
      <alignment horizontal="center" vertical="center" wrapText="1"/>
    </xf>
    <xf numFmtId="0" fontId="17" fillId="0" borderId="15" xfId="5" applyFont="1" applyBorder="1" applyAlignment="1">
      <alignment horizontal="left" vertical="center"/>
    </xf>
    <xf numFmtId="14" fontId="15" fillId="0" borderId="15" xfId="5" applyNumberFormat="1" applyFont="1" applyBorder="1" applyAlignment="1">
      <alignment horizontal="right" vertical="center"/>
    </xf>
    <xf numFmtId="0" fontId="15" fillId="0" borderId="15" xfId="5" applyFont="1" applyBorder="1" applyAlignment="1">
      <alignment horizontal="right" vertical="center"/>
    </xf>
    <xf numFmtId="0" fontId="15" fillId="0" borderId="15" xfId="5" applyFont="1" applyBorder="1" applyAlignment="1">
      <alignment horizontal="left" vertical="center"/>
    </xf>
    <xf numFmtId="0" fontId="15" fillId="0" borderId="15" xfId="5" applyFont="1" applyBorder="1" applyAlignment="1">
      <alignment horizontal="center" vertical="center"/>
    </xf>
    <xf numFmtId="0" fontId="78" fillId="0" borderId="15" xfId="5" applyFont="1" applyBorder="1" applyAlignment="1">
      <alignment horizontal="right" vertical="center"/>
    </xf>
    <xf numFmtId="0" fontId="13" fillId="11" borderId="15" xfId="0" applyFont="1" applyFill="1" applyBorder="1"/>
    <xf numFmtId="0" fontId="58" fillId="0" borderId="0" xfId="0" applyFont="1" applyAlignment="1">
      <alignment vertical="center"/>
    </xf>
    <xf numFmtId="0" fontId="17" fillId="12" borderId="15" xfId="5" applyFont="1" applyFill="1" applyBorder="1" applyAlignment="1">
      <alignment horizontal="left" vertical="center"/>
    </xf>
    <xf numFmtId="14" fontId="15" fillId="12" borderId="15" xfId="5" applyNumberFormat="1" applyFont="1" applyFill="1" applyBorder="1" applyAlignment="1">
      <alignment horizontal="right" vertical="center"/>
    </xf>
    <xf numFmtId="0" fontId="78" fillId="12" borderId="15" xfId="5" applyFont="1" applyFill="1" applyBorder="1" applyAlignment="1">
      <alignment horizontal="right" vertical="center"/>
    </xf>
    <xf numFmtId="0" fontId="42" fillId="0" borderId="0" xfId="0" applyFont="1" applyAlignment="1">
      <alignment horizontal="left" vertical="center" wrapText="1"/>
    </xf>
    <xf numFmtId="0" fontId="79" fillId="0" borderId="0" xfId="0" applyFont="1"/>
    <xf numFmtId="0" fontId="80" fillId="0" borderId="0" xfId="0" applyFont="1"/>
    <xf numFmtId="0" fontId="81" fillId="24" borderId="0" xfId="0" applyFont="1" applyFill="1" applyAlignment="1">
      <alignment vertical="center"/>
    </xf>
    <xf numFmtId="0" fontId="0" fillId="25" borderId="0" xfId="0" applyFill="1" applyAlignment="1">
      <alignment vertical="center"/>
    </xf>
    <xf numFmtId="0" fontId="82" fillId="0" borderId="0" xfId="0" applyFont="1" applyAlignment="1">
      <alignment horizontal="left" vertical="center" wrapText="1"/>
    </xf>
    <xf numFmtId="0" fontId="42" fillId="0" borderId="23" xfId="0" applyFont="1" applyBorder="1" applyAlignment="1">
      <alignment vertical="top" wrapText="1"/>
    </xf>
    <xf numFmtId="0" fontId="42" fillId="0" borderId="23" xfId="0" applyFont="1" applyBorder="1"/>
    <xf numFmtId="0" fontId="42" fillId="26" borderId="6" xfId="0" applyFont="1" applyFill="1" applyBorder="1" applyAlignment="1">
      <alignment horizontal="left" wrapText="1"/>
    </xf>
    <xf numFmtId="0" fontId="84" fillId="14" borderId="33" xfId="8" applyFont="1" applyBorder="1" applyAlignment="1">
      <alignment horizontal="left" vertical="center" wrapText="1"/>
    </xf>
    <xf numFmtId="0" fontId="85" fillId="0" borderId="34" xfId="0" applyFont="1" applyBorder="1"/>
    <xf numFmtId="0" fontId="86" fillId="0" borderId="0" xfId="0" applyFont="1"/>
    <xf numFmtId="0" fontId="86" fillId="26" borderId="6" xfId="0" applyFont="1" applyFill="1" applyBorder="1" applyAlignment="1">
      <alignment horizontal="left" wrapText="1"/>
    </xf>
    <xf numFmtId="0" fontId="87" fillId="14" borderId="35" xfId="8" applyFont="1" applyBorder="1" applyAlignment="1">
      <alignment horizontal="left" vertical="center" wrapText="1"/>
    </xf>
    <xf numFmtId="0" fontId="86" fillId="0" borderId="23" xfId="0" applyFont="1" applyBorder="1"/>
    <xf numFmtId="0" fontId="87" fillId="14" borderId="33" xfId="8" applyFont="1" applyBorder="1" applyAlignment="1">
      <alignment horizontal="left" vertical="center" wrapText="1"/>
    </xf>
    <xf numFmtId="0" fontId="85" fillId="0" borderId="23" xfId="0" applyFont="1" applyBorder="1"/>
    <xf numFmtId="0" fontId="86" fillId="0" borderId="36" xfId="0" applyFont="1" applyBorder="1"/>
    <xf numFmtId="0" fontId="85" fillId="0" borderId="34" xfId="0" applyFont="1" applyBorder="1" applyAlignment="1">
      <alignment vertical="top" wrapText="1"/>
    </xf>
    <xf numFmtId="0" fontId="86" fillId="0" borderId="34" xfId="0" applyFont="1" applyBorder="1"/>
    <xf numFmtId="170" fontId="86" fillId="25" borderId="7" xfId="0" applyNumberFormat="1" applyFont="1" applyFill="1" applyBorder="1" applyAlignment="1">
      <alignment horizontal="left" wrapText="1"/>
    </xf>
    <xf numFmtId="0" fontId="86" fillId="0" borderId="38" xfId="0" applyFont="1" applyBorder="1"/>
    <xf numFmtId="0" fontId="86" fillId="26" borderId="6" xfId="0" applyFont="1" applyFill="1" applyBorder="1" applyAlignment="1">
      <alignment wrapText="1"/>
    </xf>
    <xf numFmtId="0" fontId="87" fillId="14" borderId="22" xfId="8" applyFont="1" applyBorder="1" applyAlignment="1">
      <alignment horizontal="left" vertical="center" wrapText="1"/>
    </xf>
    <xf numFmtId="0" fontId="88" fillId="0" borderId="0" xfId="0" applyFont="1"/>
    <xf numFmtId="170" fontId="86" fillId="26" borderId="6" xfId="0" applyNumberFormat="1" applyFont="1" applyFill="1" applyBorder="1" applyAlignment="1">
      <alignment horizontal="left" wrapText="1"/>
    </xf>
    <xf numFmtId="0" fontId="87" fillId="14" borderId="39" xfId="8" applyFont="1" applyBorder="1" applyAlignment="1">
      <alignment horizontal="left" vertical="center" wrapText="1"/>
    </xf>
    <xf numFmtId="0" fontId="42" fillId="10" borderId="0" xfId="0" applyFont="1" applyFill="1" applyAlignment="1">
      <alignment horizontal="left"/>
    </xf>
    <xf numFmtId="0" fontId="83" fillId="10" borderId="0" xfId="0" applyFont="1" applyFill="1" applyAlignment="1">
      <alignment horizontal="left"/>
    </xf>
    <xf numFmtId="0" fontId="42" fillId="10" borderId="40" xfId="0" applyFont="1" applyFill="1" applyBorder="1" applyAlignment="1">
      <alignment horizontal="left"/>
    </xf>
    <xf numFmtId="0" fontId="83" fillId="0" borderId="0" xfId="0" applyFont="1"/>
    <xf numFmtId="0" fontId="42" fillId="0" borderId="36" xfId="0" applyFont="1" applyBorder="1"/>
    <xf numFmtId="170" fontId="42" fillId="26" borderId="6" xfId="0" applyNumberFormat="1" applyFont="1" applyFill="1" applyBorder="1" applyAlignment="1">
      <alignment horizontal="left" wrapText="1"/>
    </xf>
    <xf numFmtId="0" fontId="42" fillId="0" borderId="36" xfId="0" applyFont="1" applyBorder="1" applyAlignment="1">
      <alignment horizontal="left" vertical="center" wrapText="1"/>
    </xf>
    <xf numFmtId="0" fontId="89" fillId="0" borderId="23" xfId="0" applyFont="1" applyBorder="1"/>
    <xf numFmtId="0" fontId="83" fillId="0" borderId="34" xfId="0" applyFont="1" applyBorder="1"/>
    <xf numFmtId="0" fontId="42" fillId="25" borderId="6" xfId="0" applyFont="1" applyFill="1" applyBorder="1" applyAlignment="1">
      <alignment horizontal="left" wrapText="1"/>
    </xf>
    <xf numFmtId="0" fontId="83" fillId="10" borderId="0" xfId="0" applyFont="1" applyFill="1" applyAlignment="1">
      <alignment horizontal="left" wrapText="1"/>
    </xf>
    <xf numFmtId="0" fontId="42" fillId="0" borderId="0" xfId="0" applyFont="1" applyAlignment="1">
      <alignment horizontal="left" wrapText="1"/>
    </xf>
    <xf numFmtId="0" fontId="42" fillId="0" borderId="0" xfId="0" applyFont="1" applyAlignment="1">
      <alignment vertical="top" wrapText="1"/>
    </xf>
    <xf numFmtId="0" fontId="42" fillId="0" borderId="41" xfId="0" applyFont="1" applyBorder="1" applyAlignment="1">
      <alignment horizontal="left" vertical="center" wrapText="1"/>
    </xf>
    <xf numFmtId="0" fontId="42" fillId="0" borderId="2" xfId="0" applyFont="1" applyBorder="1" applyAlignment="1">
      <alignment horizontal="left" vertical="center" wrapText="1"/>
    </xf>
    <xf numFmtId="0" fontId="42" fillId="0" borderId="2" xfId="0" applyFont="1" applyBorder="1" applyAlignment="1">
      <alignment horizontal="left" wrapText="1"/>
    </xf>
    <xf numFmtId="0" fontId="42" fillId="0" borderId="3" xfId="0" applyFont="1" applyBorder="1" applyAlignment="1">
      <alignment horizontal="left" vertical="center" wrapText="1"/>
    </xf>
    <xf numFmtId="0" fontId="79" fillId="0" borderId="32" xfId="0" applyFont="1" applyBorder="1"/>
    <xf numFmtId="0" fontId="91" fillId="0" borderId="0" xfId="0" applyFont="1"/>
    <xf numFmtId="0" fontId="42" fillId="0" borderId="42" xfId="0" applyFont="1" applyBorder="1" applyAlignment="1">
      <alignment horizontal="left" vertical="center" wrapText="1"/>
    </xf>
    <xf numFmtId="0" fontId="91" fillId="0" borderId="32" xfId="0" applyFont="1" applyBorder="1"/>
    <xf numFmtId="0" fontId="96" fillId="0" borderId="32" xfId="0" applyFont="1" applyBorder="1" applyAlignment="1">
      <alignment vertical="center"/>
    </xf>
    <xf numFmtId="0" fontId="97" fillId="0" borderId="0" xfId="0" applyFont="1" applyAlignment="1">
      <alignment vertical="center"/>
    </xf>
    <xf numFmtId="0" fontId="82" fillId="0" borderId="42" xfId="0" applyFont="1" applyBorder="1" applyAlignment="1">
      <alignment horizontal="left" vertical="center" wrapText="1"/>
    </xf>
    <xf numFmtId="0" fontId="83" fillId="17" borderId="32" xfId="0" applyFont="1" applyFill="1" applyBorder="1" applyAlignment="1">
      <alignment vertical="center"/>
    </xf>
    <xf numFmtId="0" fontId="83" fillId="17" borderId="0" xfId="0" applyFont="1" applyFill="1" applyAlignment="1">
      <alignment vertical="center"/>
    </xf>
    <xf numFmtId="0" fontId="83" fillId="17" borderId="40" xfId="0" applyFont="1" applyFill="1" applyBorder="1" applyAlignment="1">
      <alignment vertical="center"/>
    </xf>
    <xf numFmtId="0" fontId="42" fillId="17" borderId="42" xfId="0" applyFont="1" applyFill="1" applyBorder="1" applyAlignment="1">
      <alignment horizontal="left" vertical="center" wrapText="1"/>
    </xf>
    <xf numFmtId="170" fontId="42" fillId="26" borderId="21" xfId="0" applyNumberFormat="1" applyFont="1" applyFill="1" applyBorder="1" applyAlignment="1">
      <alignment horizontal="left" wrapText="1"/>
    </xf>
    <xf numFmtId="170" fontId="83" fillId="10" borderId="6" xfId="0" applyNumberFormat="1" applyFont="1" applyFill="1" applyBorder="1" applyAlignment="1">
      <alignment wrapText="1"/>
    </xf>
    <xf numFmtId="170" fontId="42" fillId="10" borderId="6" xfId="0" applyNumberFormat="1" applyFont="1" applyFill="1" applyBorder="1" applyAlignment="1">
      <alignment horizontal="left" wrapText="1"/>
    </xf>
    <xf numFmtId="0" fontId="42" fillId="0" borderId="12" xfId="0" applyFont="1" applyBorder="1" applyAlignment="1">
      <alignment horizontal="left" vertical="center" wrapText="1"/>
    </xf>
    <xf numFmtId="0" fontId="42" fillId="0" borderId="29" xfId="0" applyFont="1" applyBorder="1" applyAlignment="1">
      <alignment vertical="center"/>
    </xf>
    <xf numFmtId="170" fontId="42" fillId="10" borderId="23" xfId="0" applyNumberFormat="1" applyFont="1" applyFill="1" applyBorder="1" applyAlignment="1">
      <alignment horizontal="left" vertical="top" wrapText="1"/>
    </xf>
    <xf numFmtId="170" fontId="42" fillId="10" borderId="36" xfId="0" applyNumberFormat="1" applyFont="1" applyFill="1" applyBorder="1" applyAlignment="1">
      <alignment horizontal="left" wrapText="1"/>
    </xf>
    <xf numFmtId="170" fontId="42" fillId="25" borderId="21" xfId="0" applyNumberFormat="1" applyFont="1" applyFill="1" applyBorder="1" applyAlignment="1">
      <alignment horizontal="left" wrapText="1"/>
    </xf>
    <xf numFmtId="170" fontId="42" fillId="25" borderId="23" xfId="0" applyNumberFormat="1" applyFont="1" applyFill="1" applyBorder="1" applyAlignment="1">
      <alignment horizontal="left" wrapText="1"/>
    </xf>
    <xf numFmtId="170" fontId="42" fillId="25" borderId="22" xfId="0" applyNumberFormat="1" applyFont="1" applyFill="1" applyBorder="1" applyAlignment="1">
      <alignment horizontal="left" wrapText="1"/>
    </xf>
    <xf numFmtId="170" fontId="42" fillId="25" borderId="43" xfId="0" applyNumberFormat="1" applyFont="1" applyFill="1" applyBorder="1" applyAlignment="1">
      <alignment horizontal="left" wrapText="1"/>
    </xf>
    <xf numFmtId="0" fontId="42" fillId="25" borderId="23" xfId="0" applyFont="1" applyFill="1" applyBorder="1" applyAlignment="1">
      <alignment horizontal="left" wrapText="1"/>
    </xf>
    <xf numFmtId="0" fontId="42" fillId="25" borderId="22" xfId="0" applyFont="1" applyFill="1" applyBorder="1" applyAlignment="1">
      <alignment horizontal="left" wrapText="1"/>
    </xf>
    <xf numFmtId="0" fontId="84" fillId="10" borderId="6" xfId="8" applyFont="1" applyFill="1" applyBorder="1" applyAlignment="1">
      <alignment horizontal="left" vertical="center" wrapText="1"/>
    </xf>
    <xf numFmtId="170" fontId="42" fillId="10" borderId="21" xfId="0" applyNumberFormat="1" applyFont="1" applyFill="1" applyBorder="1" applyAlignment="1">
      <alignment horizontal="left" wrapText="1"/>
    </xf>
    <xf numFmtId="0" fontId="83" fillId="0" borderId="29" xfId="0" applyFont="1" applyBorder="1" applyAlignment="1">
      <alignment vertical="center"/>
    </xf>
    <xf numFmtId="0" fontId="83" fillId="0" borderId="36" xfId="0" applyFont="1" applyBorder="1" applyAlignment="1">
      <alignment vertical="center"/>
    </xf>
    <xf numFmtId="0" fontId="83" fillId="0" borderId="13" xfId="0" applyFont="1" applyBorder="1" applyAlignment="1">
      <alignment vertical="center"/>
    </xf>
    <xf numFmtId="0" fontId="83" fillId="0" borderId="23" xfId="0" applyFont="1" applyBorder="1" applyAlignment="1">
      <alignment vertical="center"/>
    </xf>
    <xf numFmtId="0" fontId="83" fillId="17" borderId="13" xfId="0" applyFont="1" applyFill="1" applyBorder="1" applyAlignment="1">
      <alignment vertical="center"/>
    </xf>
    <xf numFmtId="0" fontId="83" fillId="17" borderId="23" xfId="0" applyFont="1" applyFill="1" applyBorder="1" applyAlignment="1">
      <alignment vertical="center"/>
    </xf>
    <xf numFmtId="0" fontId="83" fillId="17" borderId="44" xfId="0" applyFont="1" applyFill="1" applyBorder="1" applyAlignment="1">
      <alignment vertical="center"/>
    </xf>
    <xf numFmtId="0" fontId="83" fillId="10" borderId="13" xfId="0" applyFont="1" applyFill="1" applyBorder="1" applyAlignment="1">
      <alignment vertical="center"/>
    </xf>
    <xf numFmtId="0" fontId="42" fillId="10" borderId="38" xfId="0" applyFont="1" applyFill="1" applyBorder="1" applyAlignment="1">
      <alignment vertical="center"/>
    </xf>
    <xf numFmtId="0" fontId="42" fillId="26" borderId="8" xfId="0" applyFont="1" applyFill="1" applyBorder="1" applyAlignment="1">
      <alignment horizontal="left" wrapText="1"/>
    </xf>
    <xf numFmtId="170" fontId="42" fillId="10" borderId="38" xfId="0" applyNumberFormat="1" applyFont="1" applyFill="1" applyBorder="1" applyAlignment="1">
      <alignment horizontal="left" wrapText="1"/>
    </xf>
    <xf numFmtId="170" fontId="42" fillId="26" borderId="8" xfId="0" applyNumberFormat="1" applyFont="1" applyFill="1" applyBorder="1" applyAlignment="1">
      <alignment horizontal="left" wrapText="1"/>
    </xf>
    <xf numFmtId="0" fontId="98" fillId="14" borderId="39" xfId="8" applyFont="1" applyBorder="1" applyAlignment="1">
      <alignment horizontal="left" vertical="center" wrapText="1"/>
    </xf>
    <xf numFmtId="170" fontId="42" fillId="26" borderId="30" xfId="0" applyNumberFormat="1" applyFont="1" applyFill="1" applyBorder="1" applyAlignment="1">
      <alignment horizontal="left" wrapText="1"/>
    </xf>
    <xf numFmtId="170" fontId="42" fillId="0" borderId="30" xfId="0" applyNumberFormat="1" applyFont="1" applyBorder="1" applyAlignment="1">
      <alignment horizontal="left" wrapText="1"/>
    </xf>
    <xf numFmtId="170" fontId="42" fillId="10" borderId="8" xfId="0" applyNumberFormat="1" applyFont="1" applyFill="1" applyBorder="1" applyAlignment="1">
      <alignment horizontal="left" wrapText="1"/>
    </xf>
    <xf numFmtId="0" fontId="42" fillId="0" borderId="45" xfId="0" applyFont="1" applyBorder="1" applyAlignment="1">
      <alignment horizontal="left" vertical="center" wrapText="1"/>
    </xf>
    <xf numFmtId="0" fontId="42" fillId="10" borderId="22" xfId="0" applyFont="1" applyFill="1" applyBorder="1" applyAlignment="1">
      <alignment vertical="center"/>
    </xf>
    <xf numFmtId="0" fontId="42" fillId="10" borderId="32" xfId="0" applyFont="1" applyFill="1" applyBorder="1" applyAlignment="1">
      <alignment vertical="center"/>
    </xf>
    <xf numFmtId="0" fontId="42" fillId="10" borderId="0" xfId="0" applyFont="1" applyFill="1" applyAlignment="1">
      <alignment vertical="center"/>
    </xf>
    <xf numFmtId="0" fontId="42" fillId="10" borderId="42" xfId="0" applyFont="1" applyFill="1" applyBorder="1" applyAlignment="1">
      <alignment vertical="center"/>
    </xf>
    <xf numFmtId="170" fontId="42" fillId="10" borderId="7" xfId="0" applyNumberFormat="1" applyFont="1" applyFill="1" applyBorder="1" applyAlignment="1">
      <alignment vertical="top"/>
    </xf>
    <xf numFmtId="170" fontId="42" fillId="25" borderId="6" xfId="0" applyNumberFormat="1" applyFont="1" applyFill="1" applyBorder="1" applyAlignment="1">
      <alignment horizontal="left" wrapText="1"/>
    </xf>
    <xf numFmtId="0" fontId="86" fillId="0" borderId="6" xfId="0" applyFont="1" applyBorder="1"/>
    <xf numFmtId="170" fontId="86" fillId="25" borderId="12" xfId="0" applyNumberFormat="1" applyFont="1" applyFill="1" applyBorder="1" applyAlignment="1">
      <alignment horizontal="left" wrapText="1"/>
    </xf>
    <xf numFmtId="0" fontId="42" fillId="26" borderId="8" xfId="0" applyFont="1" applyFill="1" applyBorder="1" applyAlignment="1">
      <alignment horizontal="left" vertical="top" wrapText="1"/>
    </xf>
    <xf numFmtId="170" fontId="42" fillId="10" borderId="7" xfId="0" applyNumberFormat="1" applyFont="1" applyFill="1" applyBorder="1" applyAlignment="1">
      <alignment vertical="top" wrapText="1"/>
    </xf>
    <xf numFmtId="170" fontId="42" fillId="25" borderId="6" xfId="0" applyNumberFormat="1" applyFont="1" applyFill="1" applyBorder="1" applyAlignment="1">
      <alignment horizontal="left" vertical="top" wrapText="1"/>
    </xf>
    <xf numFmtId="0" fontId="86" fillId="0" borderId="6" xfId="0" applyFont="1" applyBorder="1" applyAlignment="1">
      <alignment vertical="top" wrapText="1"/>
    </xf>
    <xf numFmtId="170" fontId="86" fillId="25" borderId="12" xfId="0" applyNumberFormat="1" applyFont="1" applyFill="1" applyBorder="1" applyAlignment="1">
      <alignment horizontal="left" vertical="top" wrapText="1"/>
    </xf>
    <xf numFmtId="170" fontId="42" fillId="10" borderId="0" xfId="0" applyNumberFormat="1" applyFont="1" applyFill="1" applyAlignment="1">
      <alignment vertical="top" wrapText="1"/>
    </xf>
    <xf numFmtId="0" fontId="86" fillId="0" borderId="36" xfId="0" applyFont="1" applyBorder="1" applyAlignment="1">
      <alignment horizontal="left" vertical="top"/>
    </xf>
    <xf numFmtId="170" fontId="42" fillId="25" borderId="7" xfId="0" applyNumberFormat="1" applyFont="1" applyFill="1" applyBorder="1" applyAlignment="1">
      <alignment horizontal="left" wrapText="1"/>
    </xf>
    <xf numFmtId="0" fontId="99" fillId="0" borderId="13" xfId="0" applyFont="1" applyBorder="1"/>
    <xf numFmtId="0" fontId="99" fillId="0" borderId="23" xfId="0" applyFont="1" applyBorder="1"/>
    <xf numFmtId="0" fontId="99" fillId="0" borderId="44" xfId="0" applyFont="1" applyBorder="1"/>
    <xf numFmtId="0" fontId="85" fillId="10" borderId="13" xfId="0" applyFont="1" applyFill="1" applyBorder="1" applyAlignment="1">
      <alignment vertical="center"/>
    </xf>
    <xf numFmtId="0" fontId="86" fillId="10" borderId="38" xfId="0" applyFont="1" applyFill="1" applyBorder="1" applyAlignment="1">
      <alignment vertical="center"/>
    </xf>
    <xf numFmtId="170" fontId="86" fillId="10" borderId="38" xfId="0" applyNumberFormat="1" applyFont="1" applyFill="1" applyBorder="1" applyAlignment="1">
      <alignment horizontal="left" wrapText="1"/>
    </xf>
    <xf numFmtId="170" fontId="86" fillId="26" borderId="8" xfId="0" applyNumberFormat="1" applyFont="1" applyFill="1" applyBorder="1" applyAlignment="1">
      <alignment horizontal="left" wrapText="1"/>
    </xf>
    <xf numFmtId="0" fontId="85" fillId="14" borderId="39" xfId="8" applyFont="1" applyBorder="1" applyAlignment="1">
      <alignment horizontal="left" vertical="center" wrapText="1"/>
    </xf>
    <xf numFmtId="170" fontId="86" fillId="26" borderId="30" xfId="0" applyNumberFormat="1" applyFont="1" applyFill="1" applyBorder="1" applyAlignment="1">
      <alignment horizontal="left" wrapText="1"/>
    </xf>
    <xf numFmtId="0" fontId="86" fillId="10" borderId="22" xfId="0" applyFont="1" applyFill="1" applyBorder="1" applyAlignment="1">
      <alignment vertical="center"/>
    </xf>
    <xf numFmtId="170" fontId="86" fillId="26" borderId="21" xfId="0" applyNumberFormat="1" applyFont="1" applyFill="1" applyBorder="1" applyAlignment="1">
      <alignment horizontal="left" wrapText="1"/>
    </xf>
    <xf numFmtId="0" fontId="99" fillId="0" borderId="36" xfId="0" applyFont="1" applyBorder="1"/>
    <xf numFmtId="0" fontId="83" fillId="0" borderId="13" xfId="0" applyFont="1" applyBorder="1" applyAlignment="1">
      <alignment vertical="top"/>
    </xf>
    <xf numFmtId="0" fontId="42" fillId="0" borderId="22" xfId="0" applyFont="1" applyBorder="1" applyAlignment="1">
      <alignment vertical="top"/>
    </xf>
    <xf numFmtId="170" fontId="42" fillId="10" borderId="38" xfId="0" applyNumberFormat="1" applyFont="1" applyFill="1" applyBorder="1" applyAlignment="1">
      <alignment horizontal="left" vertical="top" wrapText="1"/>
    </xf>
    <xf numFmtId="170" fontId="42" fillId="26" borderId="21" xfId="0" applyNumberFormat="1" applyFont="1" applyFill="1" applyBorder="1" applyAlignment="1">
      <alignment vertical="top" wrapText="1"/>
    </xf>
    <xf numFmtId="170" fontId="42" fillId="26" borderId="23" xfId="0" applyNumberFormat="1" applyFont="1" applyFill="1" applyBorder="1" applyAlignment="1">
      <alignment vertical="top" wrapText="1"/>
    </xf>
    <xf numFmtId="170" fontId="42" fillId="26" borderId="44" xfId="0" applyNumberFormat="1" applyFont="1" applyFill="1" applyBorder="1" applyAlignment="1">
      <alignment vertical="top" wrapText="1"/>
    </xf>
    <xf numFmtId="0" fontId="83" fillId="10" borderId="23" xfId="0" applyFont="1" applyFill="1" applyBorder="1" applyAlignment="1">
      <alignment vertical="center"/>
    </xf>
    <xf numFmtId="0" fontId="83" fillId="10" borderId="44" xfId="0" applyFont="1" applyFill="1" applyBorder="1" applyAlignment="1">
      <alignment vertical="center"/>
    </xf>
    <xf numFmtId="0" fontId="83" fillId="0" borderId="14" xfId="0" applyFont="1" applyBorder="1"/>
    <xf numFmtId="0" fontId="83" fillId="0" borderId="49" xfId="0" applyFont="1" applyBorder="1"/>
    <xf numFmtId="170" fontId="42" fillId="25" borderId="50" xfId="0" applyNumberFormat="1" applyFont="1" applyFill="1" applyBorder="1" applyAlignment="1">
      <alignment horizontal="left" wrapText="1"/>
    </xf>
    <xf numFmtId="170" fontId="99" fillId="10" borderId="51" xfId="0" applyNumberFormat="1" applyFont="1" applyFill="1" applyBorder="1" applyAlignment="1">
      <alignment wrapText="1"/>
    </xf>
    <xf numFmtId="170" fontId="99" fillId="10" borderId="49" xfId="0" applyNumberFormat="1" applyFont="1" applyFill="1" applyBorder="1" applyAlignment="1">
      <alignment wrapText="1"/>
    </xf>
    <xf numFmtId="170" fontId="99" fillId="10" borderId="52" xfId="0" applyNumberFormat="1" applyFont="1" applyFill="1" applyBorder="1" applyAlignment="1">
      <alignment wrapText="1"/>
    </xf>
    <xf numFmtId="0" fontId="100" fillId="10" borderId="0" xfId="0" applyFont="1" applyFill="1"/>
    <xf numFmtId="170" fontId="42" fillId="10" borderId="0" xfId="0" applyNumberFormat="1" applyFont="1" applyFill="1" applyAlignment="1">
      <alignment horizontal="left" wrapText="1"/>
    </xf>
    <xf numFmtId="0" fontId="84" fillId="10" borderId="0" xfId="8" applyFont="1" applyFill="1" applyBorder="1" applyAlignment="1">
      <alignment horizontal="left" vertical="center" wrapText="1"/>
    </xf>
    <xf numFmtId="0" fontId="42" fillId="10" borderId="0" xfId="0" applyFont="1" applyFill="1" applyAlignment="1">
      <alignment horizontal="left" vertical="center" wrapText="1"/>
    </xf>
    <xf numFmtId="0" fontId="82" fillId="10" borderId="0" xfId="0" applyFont="1" applyFill="1"/>
    <xf numFmtId="170" fontId="42" fillId="25" borderId="51" xfId="0" applyNumberFormat="1" applyFont="1" applyFill="1" applyBorder="1" applyAlignment="1">
      <alignment vertical="center" wrapText="1"/>
    </xf>
    <xf numFmtId="170" fontId="42" fillId="25" borderId="49" xfId="0" applyNumberFormat="1" applyFont="1" applyFill="1" applyBorder="1" applyAlignment="1">
      <alignment vertical="center" wrapText="1"/>
    </xf>
    <xf numFmtId="170" fontId="42" fillId="25" borderId="53" xfId="0" applyNumberFormat="1" applyFont="1" applyFill="1" applyBorder="1" applyAlignment="1">
      <alignment vertical="center" wrapText="1"/>
    </xf>
    <xf numFmtId="0" fontId="42" fillId="10" borderId="0" xfId="0" applyFont="1" applyFill="1" applyAlignment="1">
      <alignment horizontal="left" wrapText="1"/>
    </xf>
    <xf numFmtId="0" fontId="42" fillId="10" borderId="0" xfId="0" applyFont="1" applyFill="1"/>
    <xf numFmtId="0" fontId="57" fillId="10" borderId="0" xfId="0" applyFont="1" applyFill="1"/>
    <xf numFmtId="0" fontId="0" fillId="10" borderId="0" xfId="0" applyFill="1"/>
    <xf numFmtId="0" fontId="0" fillId="10" borderId="0" xfId="0" applyFill="1" applyAlignment="1">
      <alignment horizontal="center"/>
    </xf>
    <xf numFmtId="0" fontId="11" fillId="12" borderId="15" xfId="0" applyFont="1" applyFill="1" applyBorder="1" applyAlignment="1">
      <alignment horizontal="center" vertical="center"/>
    </xf>
    <xf numFmtId="0" fontId="11" fillId="12" borderId="15" xfId="0" applyFont="1" applyFill="1" applyBorder="1" applyAlignment="1">
      <alignment horizontal="left" vertical="center"/>
    </xf>
    <xf numFmtId="0" fontId="60" fillId="10" borderId="0" xfId="5" applyFont="1" applyFill="1" applyAlignment="1">
      <alignment vertical="center"/>
    </xf>
    <xf numFmtId="0" fontId="71" fillId="10" borderId="0" xfId="5" applyFont="1" applyFill="1" applyAlignment="1">
      <alignment vertical="center"/>
    </xf>
    <xf numFmtId="0" fontId="20" fillId="10" borderId="0" xfId="0" applyFont="1" applyFill="1" applyAlignment="1">
      <alignment vertical="center"/>
    </xf>
    <xf numFmtId="0" fontId="17" fillId="10" borderId="0" xfId="5" applyFont="1" applyFill="1" applyAlignment="1">
      <alignment vertical="center"/>
    </xf>
    <xf numFmtId="0" fontId="18" fillId="10" borderId="0" xfId="0" applyFont="1" applyFill="1" applyAlignment="1">
      <alignment horizontal="left" vertical="center"/>
    </xf>
    <xf numFmtId="0" fontId="13" fillId="11" borderId="15" xfId="0" applyFont="1" applyFill="1" applyBorder="1" applyAlignment="1">
      <alignment horizontal="center" vertical="center"/>
    </xf>
    <xf numFmtId="0" fontId="58" fillId="11" borderId="15" xfId="0" applyFont="1" applyFill="1" applyBorder="1" applyAlignment="1">
      <alignment horizontal="center" vertical="center" wrapText="1"/>
    </xf>
    <xf numFmtId="0" fontId="13" fillId="16" borderId="15" xfId="0" applyFont="1" applyFill="1" applyBorder="1" applyAlignment="1">
      <alignment horizontal="center" vertical="center" wrapText="1"/>
    </xf>
    <xf numFmtId="0" fontId="11" fillId="12" borderId="20" xfId="0" applyFont="1" applyFill="1" applyBorder="1"/>
    <xf numFmtId="0" fontId="46" fillId="0" borderId="0" xfId="0" applyFont="1" applyAlignment="1">
      <alignment vertical="center"/>
    </xf>
    <xf numFmtId="0" fontId="40" fillId="11" borderId="6" xfId="0" applyFont="1" applyFill="1" applyBorder="1" applyAlignment="1">
      <alignment horizontal="center" vertical="center" wrapText="1"/>
    </xf>
    <xf numFmtId="0" fontId="17" fillId="27" borderId="54" xfId="0" applyFont="1" applyFill="1" applyBorder="1" applyAlignment="1">
      <alignment horizontal="center" vertical="center" wrapText="1"/>
    </xf>
    <xf numFmtId="0" fontId="17" fillId="27" borderId="54" xfId="0" applyFont="1" applyFill="1" applyBorder="1" applyAlignment="1">
      <alignment horizontal="center" vertical="center"/>
    </xf>
    <xf numFmtId="43" fontId="17" fillId="27" borderId="54" xfId="2" applyFont="1" applyFill="1" applyBorder="1" applyAlignment="1">
      <alignment horizontal="center" vertical="center" wrapText="1"/>
    </xf>
    <xf numFmtId="0" fontId="17" fillId="27" borderId="55" xfId="0" applyFont="1" applyFill="1" applyBorder="1" applyAlignment="1">
      <alignment horizontal="center" vertical="center" wrapText="1"/>
    </xf>
    <xf numFmtId="0" fontId="17" fillId="27" borderId="55" xfId="0" applyFont="1" applyFill="1" applyBorder="1" applyAlignment="1">
      <alignment horizontal="center" vertical="center"/>
    </xf>
    <xf numFmtId="43" fontId="17" fillId="27" borderId="55" xfId="2" applyFont="1" applyFill="1" applyBorder="1" applyAlignment="1">
      <alignment horizontal="center" vertical="center" wrapText="1"/>
    </xf>
    <xf numFmtId="0" fontId="5" fillId="0" borderId="0" xfId="0" applyFont="1"/>
    <xf numFmtId="0" fontId="102" fillId="11" borderId="15" xfId="0" applyFont="1" applyFill="1" applyBorder="1"/>
    <xf numFmtId="0" fontId="15" fillId="0" borderId="0" xfId="0" applyFont="1" applyAlignment="1">
      <alignment wrapText="1"/>
    </xf>
    <xf numFmtId="0" fontId="11" fillId="12" borderId="56" xfId="0" applyFont="1" applyFill="1" applyBorder="1"/>
    <xf numFmtId="0" fontId="17" fillId="12" borderId="56" xfId="0" applyFont="1" applyFill="1" applyBorder="1"/>
    <xf numFmtId="0" fontId="11" fillId="11" borderId="15" xfId="0" applyFont="1" applyFill="1" applyBorder="1" applyAlignment="1">
      <alignment vertical="center"/>
    </xf>
    <xf numFmtId="0" fontId="17" fillId="11" borderId="15" xfId="0" applyFont="1" applyFill="1" applyBorder="1"/>
    <xf numFmtId="0" fontId="13" fillId="11" borderId="0" xfId="0" applyFont="1" applyFill="1" applyAlignment="1">
      <alignment vertical="center"/>
    </xf>
    <xf numFmtId="0" fontId="13" fillId="11" borderId="0" xfId="0" applyFont="1" applyFill="1" applyAlignment="1">
      <alignment horizontal="center" vertical="center"/>
    </xf>
    <xf numFmtId="0" fontId="15" fillId="11" borderId="0" xfId="0" applyFont="1" applyFill="1" applyAlignment="1">
      <alignment vertical="center"/>
    </xf>
    <xf numFmtId="0" fontId="15" fillId="12" borderId="6" xfId="0" applyFont="1" applyFill="1" applyBorder="1" applyAlignment="1">
      <alignment vertical="center"/>
    </xf>
    <xf numFmtId="0" fontId="11" fillId="28" borderId="15" xfId="0" applyFont="1" applyFill="1" applyBorder="1" applyAlignment="1">
      <alignment horizontal="center" vertical="center"/>
    </xf>
    <xf numFmtId="0" fontId="103" fillId="12" borderId="6" xfId="0" applyFont="1" applyFill="1" applyBorder="1" applyAlignment="1">
      <alignment vertical="center"/>
    </xf>
    <xf numFmtId="0" fontId="58" fillId="12" borderId="6" xfId="0" applyFont="1" applyFill="1" applyBorder="1" applyAlignment="1">
      <alignment vertical="center"/>
    </xf>
    <xf numFmtId="0" fontId="21" fillId="12" borderId="6" xfId="0" applyFont="1" applyFill="1" applyBorder="1" applyAlignment="1">
      <alignment vertical="center"/>
    </xf>
    <xf numFmtId="0" fontId="27" fillId="11" borderId="0" xfId="0" applyFont="1" applyFill="1" applyAlignment="1">
      <alignment vertical="center" wrapText="1"/>
    </xf>
    <xf numFmtId="0" fontId="45" fillId="10" borderId="0" xfId="0" applyFont="1" applyFill="1" applyAlignment="1">
      <alignment vertical="center"/>
    </xf>
    <xf numFmtId="0" fontId="15" fillId="10" borderId="0" xfId="0" applyFont="1" applyFill="1" applyAlignment="1">
      <alignment vertical="center"/>
    </xf>
    <xf numFmtId="0" fontId="11" fillId="10" borderId="15" xfId="0" applyFont="1" applyFill="1" applyBorder="1" applyAlignment="1">
      <alignment horizontal="center" vertical="center" wrapText="1"/>
    </xf>
    <xf numFmtId="0" fontId="39" fillId="12" borderId="15" xfId="0" applyFont="1" applyFill="1" applyBorder="1" applyAlignment="1">
      <alignment horizontal="center" vertical="center"/>
    </xf>
    <xf numFmtId="14" fontId="39" fillId="12" borderId="15" xfId="0" applyNumberFormat="1" applyFont="1" applyFill="1" applyBorder="1" applyAlignment="1">
      <alignment horizontal="center" vertical="center"/>
    </xf>
    <xf numFmtId="0" fontId="39" fillId="12" borderId="15" xfId="0" applyFont="1" applyFill="1" applyBorder="1" applyAlignment="1">
      <alignment horizontal="center" vertical="center" wrapText="1"/>
    </xf>
    <xf numFmtId="0" fontId="45" fillId="12" borderId="15" xfId="0" applyFont="1" applyFill="1" applyBorder="1" applyAlignment="1">
      <alignment horizontal="center" vertical="center"/>
    </xf>
    <xf numFmtId="3" fontId="39" fillId="12" borderId="15" xfId="0" applyNumberFormat="1" applyFont="1" applyFill="1" applyBorder="1" applyAlignment="1">
      <alignment horizontal="center" vertical="center"/>
    </xf>
    <xf numFmtId="171" fontId="39" fillId="12" borderId="15" xfId="0" applyNumberFormat="1" applyFont="1" applyFill="1" applyBorder="1" applyAlignment="1">
      <alignment horizontal="center" vertical="center"/>
    </xf>
    <xf numFmtId="171" fontId="39" fillId="12" borderId="15" xfId="0" quotePrefix="1" applyNumberFormat="1" applyFont="1" applyFill="1" applyBorder="1" applyAlignment="1">
      <alignment horizontal="center" vertical="center"/>
    </xf>
    <xf numFmtId="4" fontId="39" fillId="12" borderId="15" xfId="0" applyNumberFormat="1" applyFont="1" applyFill="1" applyBorder="1" applyAlignment="1">
      <alignment horizontal="center" vertical="center"/>
    </xf>
    <xf numFmtId="0" fontId="5" fillId="10" borderId="0" xfId="0" applyFont="1" applyFill="1" applyAlignment="1">
      <alignment horizontal="center" vertical="center"/>
    </xf>
    <xf numFmtId="0" fontId="13" fillId="10" borderId="0" xfId="0" applyFont="1" applyFill="1" applyAlignment="1">
      <alignment horizontal="center" vertical="center"/>
    </xf>
    <xf numFmtId="0" fontId="63" fillId="0" borderId="0" xfId="0" applyFont="1" applyAlignment="1">
      <alignment vertical="center"/>
    </xf>
    <xf numFmtId="0" fontId="54" fillId="11" borderId="61" xfId="0" applyFont="1" applyFill="1" applyBorder="1" applyAlignment="1">
      <alignment horizontal="center" vertical="center" wrapText="1"/>
    </xf>
    <xf numFmtId="0" fontId="54" fillId="11" borderId="62" xfId="0" applyFont="1" applyFill="1" applyBorder="1" applyAlignment="1">
      <alignment horizontal="center" vertical="center" wrapText="1"/>
    </xf>
    <xf numFmtId="0" fontId="61" fillId="27" borderId="63" xfId="0" applyFont="1" applyFill="1" applyBorder="1"/>
    <xf numFmtId="0" fontId="61" fillId="27" borderId="64" xfId="0" applyFont="1" applyFill="1" applyBorder="1"/>
    <xf numFmtId="43" fontId="61" fillId="27" borderId="64" xfId="2" applyFont="1" applyFill="1" applyBorder="1"/>
    <xf numFmtId="0" fontId="61" fillId="27" borderId="65" xfId="0" applyFont="1" applyFill="1" applyBorder="1"/>
    <xf numFmtId="0" fontId="61" fillId="27" borderId="66" xfId="0" applyFont="1" applyFill="1" applyBorder="1"/>
    <xf numFmtId="0" fontId="61" fillId="27" borderId="67" xfId="0" applyFont="1" applyFill="1" applyBorder="1"/>
    <xf numFmtId="43" fontId="61" fillId="27" borderId="67" xfId="2" applyFont="1" applyFill="1" applyBorder="1"/>
    <xf numFmtId="0" fontId="61" fillId="27" borderId="68" xfId="0" applyFont="1" applyFill="1" applyBorder="1"/>
    <xf numFmtId="0" fontId="61" fillId="27" borderId="69" xfId="0" applyFont="1" applyFill="1" applyBorder="1"/>
    <xf numFmtId="0" fontId="61" fillId="27" borderId="70" xfId="0" applyFont="1" applyFill="1" applyBorder="1"/>
    <xf numFmtId="43" fontId="61" fillId="27" borderId="70" xfId="2" applyFont="1" applyFill="1" applyBorder="1"/>
    <xf numFmtId="0" fontId="61" fillId="27" borderId="71" xfId="0" applyFont="1" applyFill="1" applyBorder="1"/>
    <xf numFmtId="0" fontId="61" fillId="27" borderId="48" xfId="0" applyFont="1" applyFill="1" applyBorder="1"/>
    <xf numFmtId="0" fontId="61" fillId="27" borderId="0" xfId="0" applyFont="1" applyFill="1"/>
    <xf numFmtId="43" fontId="61" fillId="27" borderId="0" xfId="2" applyFont="1" applyFill="1" applyBorder="1"/>
    <xf numFmtId="0" fontId="61" fillId="27" borderId="72" xfId="0" applyFont="1" applyFill="1" applyBorder="1"/>
    <xf numFmtId="0" fontId="104" fillId="29" borderId="73" xfId="0" applyFont="1" applyFill="1" applyBorder="1"/>
    <xf numFmtId="0" fontId="104" fillId="29" borderId="74" xfId="0" applyFont="1" applyFill="1" applyBorder="1"/>
    <xf numFmtId="43" fontId="104" fillId="29" borderId="74" xfId="2" applyFont="1" applyFill="1" applyBorder="1"/>
    <xf numFmtId="43" fontId="104" fillId="29" borderId="75" xfId="2" applyFont="1" applyFill="1" applyBorder="1"/>
    <xf numFmtId="0" fontId="61" fillId="27" borderId="76" xfId="0" applyFont="1" applyFill="1" applyBorder="1"/>
    <xf numFmtId="0" fontId="61" fillId="27" borderId="77" xfId="0" applyFont="1" applyFill="1" applyBorder="1"/>
    <xf numFmtId="43" fontId="61" fillId="27" borderId="77" xfId="2" applyFont="1" applyFill="1" applyBorder="1"/>
    <xf numFmtId="0" fontId="61" fillId="27" borderId="78" xfId="0" applyFont="1" applyFill="1" applyBorder="1"/>
    <xf numFmtId="0" fontId="61" fillId="27" borderId="79" xfId="0" applyFont="1" applyFill="1" applyBorder="1"/>
    <xf numFmtId="0" fontId="61" fillId="27" borderId="80" xfId="0" applyFont="1" applyFill="1" applyBorder="1"/>
    <xf numFmtId="43" fontId="61" fillId="27" borderId="80" xfId="2" applyFont="1" applyFill="1" applyBorder="1"/>
    <xf numFmtId="0" fontId="61" fillId="27" borderId="81" xfId="0" applyFont="1" applyFill="1" applyBorder="1"/>
    <xf numFmtId="0" fontId="15" fillId="12" borderId="15" xfId="0" applyFont="1" applyFill="1" applyBorder="1" applyAlignment="1">
      <alignment vertical="center"/>
    </xf>
    <xf numFmtId="0" fontId="21" fillId="12" borderId="15" xfId="0" applyFont="1" applyFill="1" applyBorder="1" applyAlignment="1">
      <alignment vertical="center"/>
    </xf>
    <xf numFmtId="0" fontId="58" fillId="12" borderId="15" xfId="0" applyFont="1" applyFill="1" applyBorder="1" applyAlignment="1">
      <alignment vertical="center"/>
    </xf>
    <xf numFmtId="0" fontId="15" fillId="10" borderId="0" xfId="0" applyFont="1" applyFill="1"/>
    <xf numFmtId="0" fontId="58" fillId="10" borderId="0" xfId="0" applyFont="1" applyFill="1" applyAlignment="1">
      <alignment vertical="center"/>
    </xf>
    <xf numFmtId="0" fontId="105" fillId="12" borderId="15" xfId="0" applyFont="1" applyFill="1" applyBorder="1" applyAlignment="1">
      <alignment vertical="top" wrapText="1"/>
    </xf>
    <xf numFmtId="0" fontId="46" fillId="12" borderId="15" xfId="0" applyFont="1" applyFill="1" applyBorder="1" applyAlignment="1">
      <alignment vertical="top" wrapText="1"/>
    </xf>
    <xf numFmtId="0" fontId="21" fillId="10" borderId="0" xfId="0" applyFont="1" applyFill="1"/>
    <xf numFmtId="3" fontId="31" fillId="9" borderId="0" xfId="0" applyNumberFormat="1" applyFont="1" applyFill="1" applyAlignment="1">
      <alignment horizontal="right" vertical="center"/>
    </xf>
    <xf numFmtId="0" fontId="106" fillId="10" borderId="0" xfId="10" applyFont="1" applyFill="1"/>
    <xf numFmtId="0" fontId="108" fillId="10" borderId="0" xfId="10" applyFont="1" applyFill="1" applyAlignment="1">
      <alignment horizontal="left"/>
    </xf>
    <xf numFmtId="0" fontId="107" fillId="10" borderId="0" xfId="10" applyFont="1" applyFill="1"/>
    <xf numFmtId="0" fontId="107" fillId="10" borderId="0" xfId="10" applyFont="1" applyFill="1" applyAlignment="1">
      <alignment horizontal="center"/>
    </xf>
    <xf numFmtId="0" fontId="109" fillId="0" borderId="0" xfId="0" applyFont="1"/>
    <xf numFmtId="0" fontId="112" fillId="0" borderId="0" xfId="0" applyFont="1"/>
    <xf numFmtId="0" fontId="114" fillId="12" borderId="20" xfId="5" applyFont="1" applyFill="1" applyBorder="1" applyAlignment="1">
      <alignment horizontal="left" vertical="center"/>
    </xf>
    <xf numFmtId="3" fontId="115" fillId="12" borderId="20" xfId="5" applyNumberFormat="1" applyFont="1" applyFill="1" applyBorder="1" applyAlignment="1">
      <alignment horizontal="right" vertical="center"/>
    </xf>
    <xf numFmtId="0" fontId="114" fillId="12" borderId="20" xfId="0" applyFont="1" applyFill="1" applyBorder="1" applyAlignment="1">
      <alignment horizontal="left" vertical="center"/>
    </xf>
    <xf numFmtId="0" fontId="108" fillId="12" borderId="20" xfId="5" applyFont="1" applyFill="1" applyBorder="1" applyAlignment="1">
      <alignment horizontal="center" vertical="center"/>
    </xf>
    <xf numFmtId="0" fontId="117" fillId="0" borderId="6" xfId="5" applyFont="1" applyBorder="1" applyAlignment="1">
      <alignment horizontal="center" vertical="center"/>
    </xf>
    <xf numFmtId="0" fontId="113" fillId="8" borderId="16" xfId="4" applyFont="1" applyFill="1" applyBorder="1" applyAlignment="1">
      <alignment horizontal="center" vertical="center" wrapText="1"/>
    </xf>
    <xf numFmtId="0" fontId="110" fillId="0" borderId="0" xfId="0" applyFont="1" applyAlignment="1">
      <alignment vertical="center"/>
    </xf>
    <xf numFmtId="0" fontId="110" fillId="0" borderId="0" xfId="0" applyFont="1" applyAlignment="1">
      <alignment horizontal="left" vertical="center"/>
    </xf>
    <xf numFmtId="0" fontId="110" fillId="9" borderId="0" xfId="0" applyFont="1" applyFill="1" applyAlignment="1">
      <alignment vertical="center"/>
    </xf>
    <xf numFmtId="0" fontId="110" fillId="9" borderId="0" xfId="0" applyFont="1" applyFill="1" applyAlignment="1">
      <alignment horizontal="left" vertical="center"/>
    </xf>
    <xf numFmtId="14" fontId="115" fillId="12" borderId="20" xfId="5" applyNumberFormat="1" applyFont="1" applyFill="1" applyBorder="1" applyAlignment="1">
      <alignment horizontal="right" vertical="center"/>
    </xf>
    <xf numFmtId="4" fontId="115" fillId="12" borderId="20" xfId="5" applyNumberFormat="1" applyFont="1" applyFill="1" applyBorder="1" applyAlignment="1">
      <alignment horizontal="right" vertical="center"/>
    </xf>
    <xf numFmtId="0" fontId="115" fillId="12" borderId="20" xfId="5" applyFont="1" applyFill="1" applyBorder="1" applyAlignment="1">
      <alignment horizontal="center" vertical="center"/>
    </xf>
    <xf numFmtId="167" fontId="115" fillId="12" borderId="20" xfId="5" applyNumberFormat="1" applyFont="1" applyFill="1" applyBorder="1" applyAlignment="1">
      <alignment horizontal="right" vertical="center"/>
    </xf>
    <xf numFmtId="0" fontId="108" fillId="12" borderId="20" xfId="5" applyFont="1" applyFill="1" applyBorder="1" applyAlignment="1">
      <alignment horizontal="right" vertical="center"/>
    </xf>
    <xf numFmtId="0" fontId="114" fillId="9" borderId="6" xfId="5" applyFont="1" applyFill="1" applyBorder="1" applyAlignment="1">
      <alignment horizontal="left" vertical="center"/>
    </xf>
    <xf numFmtId="4" fontId="115" fillId="9" borderId="6" xfId="5" applyNumberFormat="1" applyFont="1" applyFill="1" applyBorder="1" applyAlignment="1">
      <alignment horizontal="right" vertical="center"/>
    </xf>
    <xf numFmtId="0" fontId="115" fillId="9" borderId="6" xfId="5" applyFont="1" applyFill="1" applyBorder="1" applyAlignment="1">
      <alignment horizontal="center" vertical="center"/>
    </xf>
    <xf numFmtId="167" fontId="115" fillId="9" borderId="6" xfId="5" applyNumberFormat="1" applyFont="1" applyFill="1" applyBorder="1" applyAlignment="1">
      <alignment horizontal="right" vertical="center"/>
    </xf>
    <xf numFmtId="0" fontId="108" fillId="9" borderId="6" xfId="5" applyFont="1" applyFill="1" applyBorder="1" applyAlignment="1">
      <alignment vertical="center"/>
    </xf>
    <xf numFmtId="0" fontId="114" fillId="9" borderId="6" xfId="5" applyFont="1" applyFill="1" applyBorder="1" applyAlignment="1">
      <alignment horizontal="left" vertical="center" wrapText="1"/>
    </xf>
    <xf numFmtId="0" fontId="114" fillId="0" borderId="6" xfId="5" applyFont="1" applyBorder="1" applyAlignment="1">
      <alignment horizontal="left" vertical="center"/>
    </xf>
    <xf numFmtId="4" fontId="115" fillId="0" borderId="6" xfId="5" applyNumberFormat="1" applyFont="1" applyBorder="1" applyAlignment="1">
      <alignment horizontal="right" vertical="center"/>
    </xf>
    <xf numFmtId="0" fontId="115" fillId="0" borderId="6" xfId="5" applyFont="1" applyBorder="1" applyAlignment="1">
      <alignment horizontal="center" vertical="center"/>
    </xf>
    <xf numFmtId="167" fontId="115" fillId="0" borderId="6" xfId="5" applyNumberFormat="1" applyFont="1" applyBorder="1" applyAlignment="1">
      <alignment horizontal="right" vertical="center"/>
    </xf>
    <xf numFmtId="0" fontId="108" fillId="0" borderId="6" xfId="5" applyFont="1" applyBorder="1" applyAlignment="1">
      <alignment vertical="center"/>
    </xf>
    <xf numFmtId="0" fontId="114" fillId="0" borderId="6" xfId="5" applyFont="1" applyBorder="1" applyAlignment="1">
      <alignment horizontal="left" vertical="center" wrapText="1"/>
    </xf>
    <xf numFmtId="14" fontId="114" fillId="9" borderId="6" xfId="5" applyNumberFormat="1" applyFont="1" applyFill="1" applyBorder="1" applyAlignment="1">
      <alignment horizontal="right" vertical="center"/>
    </xf>
    <xf numFmtId="4" fontId="114" fillId="9" borderId="6" xfId="5" applyNumberFormat="1" applyFont="1" applyFill="1" applyBorder="1" applyAlignment="1">
      <alignment horizontal="right" vertical="center"/>
    </xf>
    <xf numFmtId="0" fontId="114" fillId="9" borderId="6" xfId="5" applyFont="1" applyFill="1" applyBorder="1" applyAlignment="1">
      <alignment horizontal="right" vertical="center"/>
    </xf>
    <xf numFmtId="0" fontId="117" fillId="9" borderId="6" xfId="5" applyFont="1" applyFill="1" applyBorder="1" applyAlignment="1">
      <alignment horizontal="center" vertical="center"/>
    </xf>
    <xf numFmtId="14" fontId="114" fillId="0" borderId="6" xfId="5" applyNumberFormat="1" applyFont="1" applyBorder="1" applyAlignment="1">
      <alignment horizontal="right" vertical="center"/>
    </xf>
    <xf numFmtId="4" fontId="114" fillId="10" borderId="6" xfId="5" applyNumberFormat="1" applyFont="1" applyFill="1" applyBorder="1" applyAlignment="1">
      <alignment horizontal="right" vertical="center"/>
    </xf>
    <xf numFmtId="0" fontId="114" fillId="10" borderId="6" xfId="5" applyFont="1" applyFill="1" applyBorder="1" applyAlignment="1">
      <alignment horizontal="right" vertical="center"/>
    </xf>
    <xf numFmtId="0" fontId="111" fillId="0" borderId="0" xfId="0" applyFont="1" applyAlignment="1">
      <alignment horizontal="left" vertical="center" indent="5"/>
    </xf>
    <xf numFmtId="0" fontId="109" fillId="0" borderId="0" xfId="0" applyFont="1" applyAlignment="1">
      <alignment horizontal="left" vertical="center" indent="5"/>
    </xf>
    <xf numFmtId="0" fontId="122" fillId="4" borderId="0" xfId="0" applyFont="1" applyFill="1" applyAlignment="1">
      <alignment vertical="center" wrapText="1"/>
    </xf>
    <xf numFmtId="0" fontId="122" fillId="4" borderId="0" xfId="0" applyFont="1" applyFill="1" applyAlignment="1">
      <alignment vertical="center"/>
    </xf>
    <xf numFmtId="0" fontId="122" fillId="9" borderId="0" xfId="0" applyFont="1" applyFill="1" applyAlignment="1">
      <alignment vertical="center" wrapText="1"/>
    </xf>
    <xf numFmtId="0" fontId="122" fillId="9" borderId="0" xfId="0" applyFont="1" applyFill="1" applyAlignment="1">
      <alignment vertical="center"/>
    </xf>
    <xf numFmtId="0" fontId="121" fillId="8" borderId="0" xfId="0" applyFont="1" applyFill="1" applyAlignment="1">
      <alignment horizontal="center" vertical="center" wrapText="1"/>
    </xf>
    <xf numFmtId="0" fontId="121" fillId="8" borderId="25" xfId="0" applyFont="1" applyFill="1" applyBorder="1" applyAlignment="1">
      <alignment horizontal="center" vertical="center" wrapText="1"/>
    </xf>
    <xf numFmtId="166" fontId="20" fillId="9" borderId="0" xfId="2" applyNumberFormat="1" applyFont="1" applyFill="1" applyAlignment="1">
      <alignment vertical="center"/>
    </xf>
    <xf numFmtId="166" fontId="20" fillId="4" borderId="0" xfId="2" applyNumberFormat="1" applyFont="1" applyFill="1" applyAlignment="1">
      <alignment vertical="center"/>
    </xf>
    <xf numFmtId="166" fontId="20" fillId="0" borderId="0" xfId="2" applyNumberFormat="1" applyFont="1"/>
    <xf numFmtId="0" fontId="122" fillId="9" borderId="0" xfId="0" applyFont="1" applyFill="1" applyAlignment="1">
      <alignment horizontal="center" vertical="center"/>
    </xf>
    <xf numFmtId="0" fontId="122" fillId="4" borderId="0" xfId="0" applyFont="1" applyFill="1" applyAlignment="1">
      <alignment horizontal="center" vertical="center"/>
    </xf>
    <xf numFmtId="0" fontId="20" fillId="0" borderId="0" xfId="0" applyFont="1" applyAlignment="1">
      <alignment horizontal="center"/>
    </xf>
    <xf numFmtId="166" fontId="20" fillId="0" borderId="0" xfId="0" applyNumberFormat="1" applyFont="1"/>
    <xf numFmtId="43" fontId="20" fillId="9" borderId="0" xfId="2" applyFont="1" applyFill="1" applyAlignment="1">
      <alignment vertical="center"/>
    </xf>
    <xf numFmtId="0" fontId="121" fillId="8" borderId="0" xfId="0" applyFont="1" applyFill="1" applyAlignment="1">
      <alignment horizontal="right" vertical="center" wrapText="1"/>
    </xf>
    <xf numFmtId="0" fontId="123" fillId="8" borderId="0" xfId="0" applyFont="1" applyFill="1" applyAlignment="1">
      <alignment vertical="center" wrapText="1"/>
    </xf>
    <xf numFmtId="43" fontId="20" fillId="0" borderId="0" xfId="2" applyFont="1"/>
    <xf numFmtId="43" fontId="122" fillId="9" borderId="0" xfId="2" applyFont="1" applyFill="1" applyAlignment="1">
      <alignment horizontal="right" vertical="center"/>
    </xf>
    <xf numFmtId="43" fontId="122" fillId="4" borderId="0" xfId="2" applyFont="1" applyFill="1" applyAlignment="1">
      <alignment horizontal="right" vertical="center"/>
    </xf>
    <xf numFmtId="43" fontId="121" fillId="8" borderId="0" xfId="2" applyFont="1" applyFill="1" applyAlignment="1">
      <alignment horizontal="center" vertical="center" wrapText="1"/>
    </xf>
    <xf numFmtId="43" fontId="20" fillId="4" borderId="0" xfId="2" applyFont="1" applyFill="1" applyAlignment="1">
      <alignment vertical="center"/>
    </xf>
    <xf numFmtId="0" fontId="6" fillId="8" borderId="0" xfId="0" applyFont="1" applyFill="1" applyAlignment="1">
      <alignment horizontal="center" vertical="center"/>
    </xf>
    <xf numFmtId="0" fontId="6" fillId="8" borderId="25" xfId="11" applyFont="1" applyFill="1" applyBorder="1" applyAlignment="1">
      <alignment horizontal="center" vertical="center" wrapText="1"/>
    </xf>
    <xf numFmtId="0" fontId="127" fillId="0" borderId="0" xfId="0" applyFont="1" applyAlignment="1">
      <alignment horizontal="left" vertical="center" indent="8"/>
    </xf>
    <xf numFmtId="0" fontId="32" fillId="8" borderId="85" xfId="0" applyFont="1" applyFill="1" applyBorder="1" applyAlignment="1">
      <alignment horizontal="center" vertical="center" wrapText="1"/>
    </xf>
    <xf numFmtId="0" fontId="32" fillId="15" borderId="0" xfId="0" applyFont="1" applyFill="1" applyAlignment="1">
      <alignment vertical="center"/>
    </xf>
    <xf numFmtId="3" fontId="32" fillId="15" borderId="0" xfId="0" applyNumberFormat="1" applyFont="1" applyFill="1" applyAlignment="1">
      <alignment horizontal="right" vertical="center" wrapText="1"/>
    </xf>
    <xf numFmtId="166" fontId="31" fillId="9" borderId="0" xfId="2" applyNumberFormat="1" applyFont="1" applyFill="1" applyAlignment="1">
      <alignment horizontal="right" vertical="center"/>
    </xf>
    <xf numFmtId="0" fontId="26" fillId="9" borderId="0" xfId="0" applyFont="1" applyFill="1" applyAlignment="1">
      <alignment horizontal="justify" vertical="center"/>
    </xf>
    <xf numFmtId="166" fontId="31" fillId="4" borderId="0" xfId="2" applyNumberFormat="1" applyFont="1" applyFill="1" applyAlignment="1">
      <alignment horizontal="right" vertical="center"/>
    </xf>
    <xf numFmtId="0" fontId="26" fillId="4" borderId="0" xfId="0" applyFont="1" applyFill="1" applyAlignment="1">
      <alignment horizontal="justify" vertical="center"/>
    </xf>
    <xf numFmtId="166" fontId="6" fillId="8" borderId="0" xfId="2" applyNumberFormat="1" applyFont="1" applyFill="1" applyAlignment="1">
      <alignment horizontal="right" vertical="center"/>
    </xf>
    <xf numFmtId="43" fontId="26" fillId="9" borderId="0" xfId="2" applyFont="1" applyFill="1" applyAlignment="1">
      <alignment horizontal="right" vertical="center"/>
    </xf>
    <xf numFmtId="43" fontId="26" fillId="4" borderId="0" xfId="2" applyFont="1" applyFill="1" applyAlignment="1">
      <alignment horizontal="right" vertical="center"/>
    </xf>
    <xf numFmtId="43" fontId="6" fillId="8" borderId="0" xfId="2" applyFont="1" applyFill="1" applyAlignment="1">
      <alignment horizontal="right" vertical="center"/>
    </xf>
    <xf numFmtId="43" fontId="31" fillId="9" borderId="0" xfId="2" applyFont="1" applyFill="1" applyAlignment="1">
      <alignment horizontal="right" vertical="center"/>
    </xf>
    <xf numFmtId="0" fontId="129" fillId="0" borderId="0" xfId="0" applyFont="1" applyAlignment="1">
      <alignment vertical="center"/>
    </xf>
    <xf numFmtId="0" fontId="115" fillId="0" borderId="0" xfId="0" applyFont="1" applyAlignment="1">
      <alignment vertical="center"/>
    </xf>
    <xf numFmtId="0" fontId="130" fillId="9" borderId="0" xfId="0" applyFont="1" applyFill="1"/>
    <xf numFmtId="43" fontId="130" fillId="9" borderId="0" xfId="2" applyFont="1" applyFill="1" applyBorder="1"/>
    <xf numFmtId="4" fontId="130" fillId="9" borderId="0" xfId="0" applyNumberFormat="1" applyFont="1" applyFill="1"/>
    <xf numFmtId="0" fontId="130" fillId="0" borderId="0" xfId="0" applyFont="1"/>
    <xf numFmtId="43" fontId="130" fillId="0" borderId="0" xfId="2" applyFont="1" applyFill="1" applyBorder="1"/>
    <xf numFmtId="4" fontId="130" fillId="0" borderId="0" xfId="0" applyNumberFormat="1" applyFont="1"/>
    <xf numFmtId="0" fontId="131" fillId="8" borderId="0" xfId="0" applyFont="1" applyFill="1"/>
    <xf numFmtId="43" fontId="131" fillId="8" borderId="0" xfId="2" applyFont="1" applyFill="1" applyBorder="1"/>
    <xf numFmtId="0" fontId="114" fillId="12" borderId="20" xfId="5" applyFont="1" applyFill="1" applyBorder="1" applyAlignment="1">
      <alignment horizontal="left" vertical="center" wrapText="1"/>
    </xf>
    <xf numFmtId="0" fontId="116" fillId="0" borderId="0" xfId="0" applyFont="1" applyAlignment="1">
      <alignment vertical="center"/>
    </xf>
    <xf numFmtId="0" fontId="115" fillId="0" borderId="0" xfId="0" applyFont="1" applyAlignment="1">
      <alignment vertical="center" wrapText="1"/>
    </xf>
    <xf numFmtId="0" fontId="115" fillId="0" borderId="0" xfId="0" applyFont="1" applyAlignment="1">
      <alignment horizontal="center" vertical="center"/>
    </xf>
    <xf numFmtId="3" fontId="114" fillId="9" borderId="6" xfId="0" applyNumberFormat="1" applyFont="1" applyFill="1" applyBorder="1" applyAlignment="1">
      <alignment vertical="center"/>
    </xf>
    <xf numFmtId="3" fontId="114" fillId="0" borderId="6" xfId="0" applyNumberFormat="1" applyFont="1" applyBorder="1" applyAlignment="1">
      <alignment vertical="center"/>
    </xf>
    <xf numFmtId="4" fontId="114" fillId="12" borderId="20" xfId="0" applyNumberFormat="1" applyFont="1" applyFill="1" applyBorder="1" applyAlignment="1">
      <alignment vertical="center"/>
    </xf>
    <xf numFmtId="4" fontId="113" fillId="8" borderId="20" xfId="0" applyNumberFormat="1" applyFont="1" applyFill="1" applyBorder="1" applyAlignment="1">
      <alignment vertical="center"/>
    </xf>
    <xf numFmtId="0" fontId="113" fillId="8" borderId="20" xfId="0" applyFont="1" applyFill="1" applyBorder="1" applyAlignment="1">
      <alignment horizontal="center" vertical="center"/>
    </xf>
    <xf numFmtId="0" fontId="113" fillId="8" borderId="20" xfId="0" applyFont="1" applyFill="1" applyBorder="1" applyAlignment="1">
      <alignment vertical="center"/>
    </xf>
    <xf numFmtId="3" fontId="113" fillId="8" borderId="20" xfId="0" applyNumberFormat="1" applyFont="1" applyFill="1" applyBorder="1" applyAlignment="1">
      <alignment vertical="center"/>
    </xf>
    <xf numFmtId="0" fontId="114" fillId="9" borderId="6" xfId="12" applyFont="1" applyFill="1" applyBorder="1" applyAlignment="1">
      <alignment horizontal="center" vertical="center"/>
    </xf>
    <xf numFmtId="0" fontId="114" fillId="9" borderId="6" xfId="12" applyFont="1" applyFill="1" applyBorder="1" applyAlignment="1">
      <alignment vertical="center"/>
    </xf>
    <xf numFmtId="4" fontId="114" fillId="9" borderId="6" xfId="0" applyNumberFormat="1" applyFont="1" applyFill="1" applyBorder="1" applyAlignment="1">
      <alignment vertical="center"/>
    </xf>
    <xf numFmtId="3" fontId="114" fillId="9" borderId="6" xfId="13" applyNumberFormat="1" applyFont="1" applyFill="1" applyBorder="1" applyAlignment="1">
      <alignment vertical="center" wrapText="1"/>
    </xf>
    <xf numFmtId="0" fontId="114" fillId="9" borderId="6" xfId="13" applyFont="1" applyFill="1" applyBorder="1" applyAlignment="1">
      <alignment vertical="center"/>
    </xf>
    <xf numFmtId="0" fontId="114" fillId="10" borderId="6" xfId="12" applyFont="1" applyFill="1" applyBorder="1" applyAlignment="1">
      <alignment horizontal="center" vertical="center"/>
    </xf>
    <xf numFmtId="0" fontId="114" fillId="10" borderId="6" xfId="12" applyFont="1" applyFill="1" applyBorder="1" applyAlignment="1">
      <alignment horizontal="right" vertical="center"/>
    </xf>
    <xf numFmtId="4" fontId="114" fillId="10" borderId="6" xfId="0" applyNumberFormat="1" applyFont="1" applyFill="1" applyBorder="1" applyAlignment="1">
      <alignment vertical="center"/>
    </xf>
    <xf numFmtId="3" fontId="114" fillId="10" borderId="6" xfId="13" applyNumberFormat="1" applyFont="1" applyFill="1" applyBorder="1" applyAlignment="1">
      <alignment horizontal="right" vertical="center" wrapText="1"/>
    </xf>
    <xf numFmtId="0" fontId="114" fillId="10" borderId="6" xfId="13" applyFont="1" applyFill="1" applyBorder="1" applyAlignment="1">
      <alignment horizontal="left" vertical="center" wrapText="1"/>
    </xf>
    <xf numFmtId="0" fontId="114" fillId="9" borderId="6" xfId="12" applyFont="1" applyFill="1" applyBorder="1" applyAlignment="1">
      <alignment horizontal="right" vertical="center"/>
    </xf>
    <xf numFmtId="3" fontId="114" fillId="9" borderId="6" xfId="13" applyNumberFormat="1" applyFont="1" applyFill="1" applyBorder="1" applyAlignment="1">
      <alignment horizontal="right" vertical="center" wrapText="1"/>
    </xf>
    <xf numFmtId="0" fontId="114" fillId="9" borderId="6" xfId="13" applyFont="1" applyFill="1" applyBorder="1" applyAlignment="1">
      <alignment horizontal="left" vertical="center" wrapText="1"/>
    </xf>
    <xf numFmtId="4" fontId="113" fillId="11" borderId="20" xfId="0" applyNumberFormat="1" applyFont="1" applyFill="1" applyBorder="1" applyAlignment="1">
      <alignment vertical="center"/>
    </xf>
    <xf numFmtId="0" fontId="113" fillId="11" borderId="20" xfId="0" applyFont="1" applyFill="1" applyBorder="1" applyAlignment="1">
      <alignment vertical="center"/>
    </xf>
    <xf numFmtId="3" fontId="113" fillId="11" borderId="20" xfId="0" applyNumberFormat="1" applyFont="1" applyFill="1" applyBorder="1" applyAlignment="1">
      <alignment vertical="center"/>
    </xf>
    <xf numFmtId="0" fontId="3" fillId="0" borderId="0" xfId="0" applyFont="1" applyAlignment="1">
      <alignment vertical="center"/>
    </xf>
    <xf numFmtId="0" fontId="117" fillId="9" borderId="0" xfId="11" applyFont="1" applyFill="1" applyAlignment="1">
      <alignment horizontal="center" vertical="center" wrapText="1" readingOrder="1"/>
    </xf>
    <xf numFmtId="0" fontId="114" fillId="9" borderId="0" xfId="11" applyFont="1" applyFill="1" applyAlignment="1">
      <alignment horizontal="left" vertical="center" wrapText="1" readingOrder="1"/>
    </xf>
    <xf numFmtId="0" fontId="114" fillId="9" borderId="0" xfId="11" applyFont="1" applyFill="1" applyAlignment="1">
      <alignment horizontal="center" vertical="center" wrapText="1" readingOrder="1"/>
    </xf>
    <xf numFmtId="0" fontId="117" fillId="10" borderId="0" xfId="11" applyFont="1" applyFill="1" applyAlignment="1">
      <alignment horizontal="center" vertical="center" wrapText="1" readingOrder="1"/>
    </xf>
    <xf numFmtId="0" fontId="114" fillId="10" borderId="0" xfId="11" applyFont="1" applyFill="1" applyAlignment="1">
      <alignment horizontal="left" vertical="center" wrapText="1" readingOrder="1"/>
    </xf>
    <xf numFmtId="0" fontId="114" fillId="10" borderId="0" xfId="11" applyFont="1" applyFill="1" applyAlignment="1">
      <alignment horizontal="center" vertical="center" wrapText="1" readingOrder="1"/>
    </xf>
    <xf numFmtId="0" fontId="106" fillId="10" borderId="0" xfId="10" applyFont="1" applyFill="1" applyAlignment="1">
      <alignment wrapText="1"/>
    </xf>
    <xf numFmtId="0" fontId="34" fillId="8" borderId="25" xfId="0" applyFont="1" applyFill="1" applyBorder="1" applyAlignment="1">
      <alignment horizontal="center" vertical="center" wrapText="1"/>
    </xf>
    <xf numFmtId="0" fontId="29" fillId="0" borderId="0" xfId="0" applyFont="1"/>
    <xf numFmtId="0" fontId="134" fillId="8" borderId="25" xfId="0" applyFont="1" applyFill="1" applyBorder="1" applyAlignment="1">
      <alignment horizontal="center" vertical="center" wrapText="1"/>
    </xf>
    <xf numFmtId="166" fontId="134" fillId="8" borderId="25" xfId="2" applyNumberFormat="1" applyFont="1" applyFill="1" applyBorder="1" applyAlignment="1">
      <alignment horizontal="center" vertical="center" wrapText="1"/>
    </xf>
    <xf numFmtId="43" fontId="134" fillId="8" borderId="25" xfId="2" applyFont="1" applyFill="1" applyBorder="1" applyAlignment="1">
      <alignment horizontal="center" vertical="center" wrapText="1"/>
    </xf>
    <xf numFmtId="0" fontId="139" fillId="0" borderId="0" xfId="0" applyFont="1" applyAlignment="1">
      <alignment vertical="center"/>
    </xf>
    <xf numFmtId="0" fontId="140" fillId="0" borderId="0" xfId="0" applyFont="1" applyAlignment="1">
      <alignment vertical="center"/>
    </xf>
    <xf numFmtId="166" fontId="139" fillId="0" borderId="0" xfId="2" applyNumberFormat="1" applyFont="1" applyAlignment="1">
      <alignment horizontal="right" vertical="center"/>
    </xf>
    <xf numFmtId="43" fontId="139" fillId="0" borderId="0" xfId="2" applyFont="1" applyAlignment="1">
      <alignment horizontal="right" vertical="center"/>
    </xf>
    <xf numFmtId="43" fontId="139" fillId="0" borderId="0" xfId="2" applyFont="1" applyAlignment="1">
      <alignment horizontal="left" vertical="center"/>
    </xf>
    <xf numFmtId="0" fontId="141" fillId="15" borderId="0" xfId="0" applyFont="1" applyFill="1" applyAlignment="1">
      <alignment vertical="center" wrapText="1"/>
    </xf>
    <xf numFmtId="0" fontId="142" fillId="15" borderId="0" xfId="0" applyFont="1" applyFill="1" applyAlignment="1">
      <alignment vertical="center" wrapText="1"/>
    </xf>
    <xf numFmtId="0" fontId="142" fillId="15" borderId="0" xfId="0" applyFont="1" applyFill="1" applyAlignment="1">
      <alignment horizontal="center" vertical="center" wrapText="1"/>
    </xf>
    <xf numFmtId="166" fontId="142" fillId="15" borderId="0" xfId="2" applyNumberFormat="1" applyFont="1" applyFill="1" applyAlignment="1">
      <alignment horizontal="right" vertical="center"/>
    </xf>
    <xf numFmtId="43" fontId="142" fillId="15" borderId="0" xfId="2" applyFont="1" applyFill="1" applyAlignment="1">
      <alignment horizontal="right" vertical="center"/>
    </xf>
    <xf numFmtId="0" fontId="139" fillId="6" borderId="0" xfId="0" applyFont="1" applyFill="1" applyAlignment="1">
      <alignment vertical="center"/>
    </xf>
    <xf numFmtId="0" fontId="140" fillId="6" borderId="0" xfId="0" applyFont="1" applyFill="1" applyAlignment="1">
      <alignment vertical="center"/>
    </xf>
    <xf numFmtId="166" fontId="139" fillId="6" borderId="0" xfId="2" applyNumberFormat="1" applyFont="1" applyFill="1" applyAlignment="1">
      <alignment horizontal="right" vertical="center"/>
    </xf>
    <xf numFmtId="43" fontId="143" fillId="6" borderId="0" xfId="2" applyFont="1" applyFill="1" applyAlignment="1">
      <alignment vertical="center"/>
    </xf>
    <xf numFmtId="43" fontId="139" fillId="6" borderId="0" xfId="2" applyFont="1" applyFill="1" applyAlignment="1">
      <alignment horizontal="right" vertical="center"/>
    </xf>
    <xf numFmtId="166" fontId="139" fillId="0" borderId="0" xfId="2" applyNumberFormat="1" applyFont="1" applyAlignment="1">
      <alignment vertical="center"/>
    </xf>
    <xf numFmtId="0" fontId="134" fillId="7" borderId="0" xfId="0" applyFont="1" applyFill="1" applyAlignment="1">
      <alignment vertical="center" wrapText="1"/>
    </xf>
    <xf numFmtId="0" fontId="134" fillId="7" borderId="0" xfId="0" applyFont="1" applyFill="1" applyAlignment="1">
      <alignment horizontal="center" vertical="center" wrapText="1"/>
    </xf>
    <xf numFmtId="166" fontId="134" fillId="7" borderId="0" xfId="2" applyNumberFormat="1" applyFont="1" applyFill="1" applyAlignment="1">
      <alignment horizontal="right" vertical="center"/>
    </xf>
    <xf numFmtId="43" fontId="134" fillId="7" borderId="0" xfId="2" applyFont="1" applyFill="1" applyAlignment="1">
      <alignment horizontal="right" vertical="center"/>
    </xf>
    <xf numFmtId="0" fontId="143" fillId="0" borderId="0" xfId="0" applyFont="1"/>
    <xf numFmtId="43" fontId="143" fillId="0" borderId="0" xfId="2" applyFont="1"/>
    <xf numFmtId="166" fontId="143" fillId="0" borderId="0" xfId="2" applyNumberFormat="1" applyFont="1"/>
    <xf numFmtId="168" fontId="135" fillId="0" borderId="0" xfId="2" applyNumberFormat="1" applyFont="1" applyAlignment="1">
      <alignment horizontal="center" vertical="center"/>
    </xf>
    <xf numFmtId="0" fontId="134" fillId="8" borderId="25" xfId="0" applyFont="1" applyFill="1" applyBorder="1" applyAlignment="1">
      <alignment horizontal="center" vertical="center"/>
    </xf>
    <xf numFmtId="0" fontId="134" fillId="8" borderId="25" xfId="0" applyFont="1" applyFill="1" applyBorder="1" applyAlignment="1">
      <alignment vertical="center"/>
    </xf>
    <xf numFmtId="0" fontId="135" fillId="4" borderId="0" xfId="0" applyFont="1" applyFill="1" applyAlignment="1">
      <alignment vertical="center"/>
    </xf>
    <xf numFmtId="14" fontId="135" fillId="4" borderId="0" xfId="0" applyNumberFormat="1" applyFont="1" applyFill="1" applyAlignment="1">
      <alignment horizontal="center" vertical="center"/>
    </xf>
    <xf numFmtId="3" fontId="135" fillId="4" borderId="0" xfId="0" applyNumberFormat="1" applyFont="1" applyFill="1" applyAlignment="1">
      <alignment horizontal="right" vertical="center"/>
    </xf>
    <xf numFmtId="0" fontId="135" fillId="4" borderId="0" xfId="0" applyFont="1" applyFill="1" applyAlignment="1">
      <alignment horizontal="right" vertical="center"/>
    </xf>
    <xf numFmtId="0" fontId="135" fillId="4" borderId="0" xfId="0" applyFont="1" applyFill="1" applyAlignment="1">
      <alignment horizontal="center" vertical="center"/>
    </xf>
    <xf numFmtId="0" fontId="135" fillId="9" borderId="0" xfId="0" applyFont="1" applyFill="1" applyAlignment="1">
      <alignment vertical="center"/>
    </xf>
    <xf numFmtId="14" fontId="135" fillId="9" borderId="0" xfId="0" applyNumberFormat="1" applyFont="1" applyFill="1" applyAlignment="1">
      <alignment horizontal="center" vertical="center"/>
    </xf>
    <xf numFmtId="3" fontId="135" fillId="9" borderId="0" xfId="0" applyNumberFormat="1" applyFont="1" applyFill="1" applyAlignment="1">
      <alignment horizontal="right" vertical="center"/>
    </xf>
    <xf numFmtId="0" fontId="135" fillId="9" borderId="0" xfId="0" applyFont="1" applyFill="1" applyAlignment="1">
      <alignment horizontal="right" vertical="center"/>
    </xf>
    <xf numFmtId="0" fontId="134" fillId="8" borderId="0" xfId="0" applyFont="1" applyFill="1" applyAlignment="1">
      <alignment vertical="center"/>
    </xf>
    <xf numFmtId="0" fontId="144" fillId="8" borderId="0" xfId="0" applyFont="1" applyFill="1" applyAlignment="1">
      <alignment vertical="center"/>
    </xf>
    <xf numFmtId="0" fontId="134" fillId="8" borderId="0" xfId="0" applyFont="1" applyFill="1" applyAlignment="1">
      <alignment horizontal="right" vertical="center"/>
    </xf>
    <xf numFmtId="3" fontId="134" fillId="8" borderId="0" xfId="0" applyNumberFormat="1" applyFont="1" applyFill="1" applyAlignment="1">
      <alignment horizontal="right" vertical="center"/>
    </xf>
    <xf numFmtId="0" fontId="143" fillId="8" borderId="0" xfId="0" applyFont="1" applyFill="1" applyAlignment="1">
      <alignment vertical="center"/>
    </xf>
    <xf numFmtId="0" fontId="7" fillId="0" borderId="0" xfId="0" applyFont="1" applyAlignment="1">
      <alignment vertical="center"/>
    </xf>
    <xf numFmtId="0" fontId="110" fillId="9" borderId="0" xfId="0" applyFont="1" applyFill="1" applyAlignment="1">
      <alignment horizontal="center" vertical="center"/>
    </xf>
    <xf numFmtId="0" fontId="110" fillId="0" borderId="0" xfId="0" applyFont="1" applyAlignment="1">
      <alignment horizontal="center" vertical="center"/>
    </xf>
    <xf numFmtId="0" fontId="7" fillId="0" borderId="0" xfId="0" applyFont="1" applyAlignment="1">
      <alignment horizontal="center" vertical="center"/>
    </xf>
    <xf numFmtId="0" fontId="118" fillId="8" borderId="84" xfId="0" applyFont="1" applyFill="1" applyBorder="1" applyAlignment="1">
      <alignment horizontal="center" vertical="center" wrapText="1"/>
    </xf>
    <xf numFmtId="0" fontId="118" fillId="8" borderId="84" xfId="0" applyFont="1" applyFill="1" applyBorder="1" applyAlignment="1">
      <alignment vertical="center" wrapText="1"/>
    </xf>
    <xf numFmtId="0" fontId="118" fillId="8" borderId="84" xfId="0" applyFont="1" applyFill="1" applyBorder="1" applyAlignment="1">
      <alignment horizontal="left" vertical="center" wrapText="1"/>
    </xf>
    <xf numFmtId="0" fontId="7" fillId="0" borderId="0" xfId="0" applyFont="1" applyAlignment="1">
      <alignment vertical="center" wrapText="1"/>
    </xf>
    <xf numFmtId="14" fontId="110" fillId="9" borderId="0" xfId="0" applyNumberFormat="1" applyFont="1" applyFill="1" applyAlignment="1">
      <alignment horizontal="center" vertical="center"/>
    </xf>
    <xf numFmtId="14" fontId="110" fillId="0" borderId="0" xfId="0" applyNumberFormat="1" applyFont="1" applyAlignment="1">
      <alignment horizontal="center" vertical="center"/>
    </xf>
    <xf numFmtId="14" fontId="110" fillId="0" borderId="0" xfId="0" applyNumberFormat="1" applyFont="1" applyAlignment="1">
      <alignment horizontal="center" vertical="center" wrapText="1"/>
    </xf>
    <xf numFmtId="0" fontId="142" fillId="8" borderId="6" xfId="0" applyFont="1" applyFill="1" applyBorder="1" applyAlignment="1">
      <alignment horizontal="center" vertical="center"/>
    </xf>
    <xf numFmtId="0" fontId="146" fillId="0" borderId="7" xfId="0" applyFont="1" applyBorder="1" applyAlignment="1">
      <alignment horizontal="center" vertical="center" wrapText="1"/>
    </xf>
    <xf numFmtId="0" fontId="146" fillId="0" borderId="7" xfId="0" applyFont="1" applyBorder="1" applyAlignment="1">
      <alignment horizontal="center" vertical="center"/>
    </xf>
    <xf numFmtId="0" fontId="146" fillId="0" borderId="7" xfId="0" applyFont="1" applyBorder="1" applyAlignment="1">
      <alignment horizontal="left" vertical="center" wrapText="1"/>
    </xf>
    <xf numFmtId="0" fontId="146" fillId="10" borderId="6" xfId="0" applyFont="1" applyFill="1" applyBorder="1" applyAlignment="1">
      <alignment horizontal="center" vertical="center" wrapText="1"/>
    </xf>
    <xf numFmtId="0" fontId="146" fillId="10" borderId="6" xfId="0" applyFont="1" applyFill="1" applyBorder="1" applyAlignment="1">
      <alignment horizontal="center" vertical="center"/>
    </xf>
    <xf numFmtId="0" fontId="146" fillId="0" borderId="7" xfId="0" applyFont="1" applyBorder="1" applyAlignment="1">
      <alignment horizontal="left" vertical="top" wrapText="1"/>
    </xf>
    <xf numFmtId="0" fontId="146" fillId="0" borderId="7" xfId="0" applyFont="1" applyBorder="1" applyAlignment="1">
      <alignment horizontal="center" vertical="top" wrapText="1"/>
    </xf>
    <xf numFmtId="0" fontId="146" fillId="10" borderId="9" xfId="0" applyFont="1" applyFill="1" applyBorder="1" applyAlignment="1">
      <alignment horizontal="center" vertical="center" wrapText="1"/>
    </xf>
    <xf numFmtId="0" fontId="146" fillId="10" borderId="8" xfId="0" applyFont="1" applyFill="1" applyBorder="1" applyAlignment="1">
      <alignment horizontal="center" vertical="center" wrapText="1"/>
    </xf>
    <xf numFmtId="0" fontId="146" fillId="0" borderId="7" xfId="3" applyFont="1" applyBorder="1" applyAlignment="1">
      <alignment horizontal="center" vertical="center" wrapText="1"/>
    </xf>
    <xf numFmtId="0" fontId="142" fillId="8" borderId="6" xfId="3" applyFont="1" applyFill="1" applyBorder="1" applyAlignment="1">
      <alignment horizontal="center" vertical="center" wrapText="1"/>
    </xf>
    <xf numFmtId="0" fontId="142" fillId="8" borderId="6" xfId="0" applyFont="1" applyFill="1" applyBorder="1" applyAlignment="1">
      <alignment horizontal="center" vertical="center" wrapText="1"/>
    </xf>
    <xf numFmtId="14" fontId="146" fillId="0" borderId="7" xfId="0" applyNumberFormat="1" applyFont="1" applyBorder="1" applyAlignment="1">
      <alignment horizontal="center" vertical="center" wrapText="1"/>
    </xf>
    <xf numFmtId="0" fontId="146" fillId="0" borderId="6" xfId="0" applyFont="1" applyBorder="1" applyAlignment="1">
      <alignment horizontal="center" vertical="center" wrapText="1"/>
    </xf>
    <xf numFmtId="0" fontId="135" fillId="10" borderId="6" xfId="3" applyFont="1" applyFill="1" applyBorder="1" applyAlignment="1">
      <alignment horizontal="center" vertical="center"/>
    </xf>
    <xf numFmtId="14" fontId="146" fillId="10" borderId="7" xfId="0" applyNumberFormat="1" applyFont="1" applyFill="1" applyBorder="1" applyAlignment="1">
      <alignment horizontal="center" vertical="center" wrapText="1"/>
    </xf>
    <xf numFmtId="14" fontId="146" fillId="10" borderId="8" xfId="0" applyNumberFormat="1" applyFont="1" applyFill="1" applyBorder="1" applyAlignment="1">
      <alignment horizontal="center" vertical="center" wrapText="1"/>
    </xf>
    <xf numFmtId="14" fontId="146" fillId="10" borderId="6" xfId="0" applyNumberFormat="1" applyFont="1" applyFill="1" applyBorder="1" applyAlignment="1">
      <alignment horizontal="center" vertical="center" wrapText="1"/>
    </xf>
    <xf numFmtId="0" fontId="146" fillId="0" borderId="6" xfId="3" applyFont="1" applyBorder="1" applyAlignment="1">
      <alignment horizontal="center" vertical="center" wrapText="1"/>
    </xf>
    <xf numFmtId="0" fontId="146" fillId="10" borderId="7" xfId="0" applyFont="1" applyFill="1" applyBorder="1" applyAlignment="1">
      <alignment vertical="center" wrapText="1"/>
    </xf>
    <xf numFmtId="0" fontId="135" fillId="10" borderId="7" xfId="3" applyFont="1" applyFill="1" applyBorder="1" applyAlignment="1">
      <alignment vertical="center"/>
    </xf>
    <xf numFmtId="0" fontId="146" fillId="10" borderId="8" xfId="0" applyFont="1" applyFill="1" applyBorder="1" applyAlignment="1">
      <alignment vertical="center" wrapText="1"/>
    </xf>
    <xf numFmtId="0" fontId="135" fillId="10" borderId="8" xfId="3" applyFont="1" applyFill="1" applyBorder="1" applyAlignment="1">
      <alignment vertical="center"/>
    </xf>
    <xf numFmtId="0" fontId="146" fillId="0" borderId="8" xfId="0" applyFont="1" applyBorder="1" applyAlignment="1">
      <alignment vertical="center" wrapText="1"/>
    </xf>
    <xf numFmtId="0" fontId="8" fillId="9" borderId="0" xfId="0" applyFont="1" applyFill="1" applyAlignment="1">
      <alignment horizontal="center" vertical="center" wrapText="1"/>
    </xf>
    <xf numFmtId="0" fontId="7" fillId="0" borderId="0" xfId="0" applyFont="1" applyAlignment="1">
      <alignment wrapText="1"/>
    </xf>
    <xf numFmtId="0" fontId="145" fillId="8" borderId="0" xfId="0" applyFont="1" applyFill="1" applyAlignment="1">
      <alignment vertical="center"/>
    </xf>
    <xf numFmtId="0" fontId="148" fillId="8" borderId="0" xfId="0" applyFont="1" applyFill="1" applyAlignment="1">
      <alignment horizontal="left" vertical="center" wrapText="1" readingOrder="1"/>
    </xf>
    <xf numFmtId="0" fontId="147" fillId="9" borderId="0" xfId="0" applyFont="1" applyFill="1" applyAlignment="1">
      <alignment horizontal="left" vertical="center" wrapText="1" readingOrder="1"/>
    </xf>
    <xf numFmtId="0" fontId="147" fillId="0" borderId="0" xfId="0" applyFont="1" applyAlignment="1">
      <alignment horizontal="left" vertical="center" wrapText="1" readingOrder="1"/>
    </xf>
    <xf numFmtId="0" fontId="147" fillId="30" borderId="0" xfId="0" applyFont="1" applyFill="1" applyAlignment="1">
      <alignment horizontal="left" vertical="center" wrapText="1" readingOrder="1"/>
    </xf>
    <xf numFmtId="0" fontId="149" fillId="0" borderId="0" xfId="0" applyFont="1" applyAlignment="1">
      <alignment vertical="center"/>
    </xf>
    <xf numFmtId="0" fontId="133" fillId="0" borderId="0" xfId="0" applyFont="1" applyAlignment="1">
      <alignment vertical="center"/>
    </xf>
    <xf numFmtId="0" fontId="145" fillId="8" borderId="0" xfId="0" applyFont="1" applyFill="1" applyAlignment="1">
      <alignment horizontal="left" vertical="center"/>
    </xf>
    <xf numFmtId="0" fontId="10" fillId="5" borderId="0" xfId="0" applyFont="1" applyFill="1" applyAlignment="1">
      <alignment vertical="center" wrapText="1"/>
    </xf>
    <xf numFmtId="0" fontId="6" fillId="8" borderId="0" xfId="0" applyFont="1" applyFill="1" applyAlignment="1">
      <alignment vertical="center" wrapText="1"/>
    </xf>
    <xf numFmtId="0" fontId="6" fillId="8" borderId="5" xfId="0" applyFont="1" applyFill="1" applyBorder="1" applyAlignment="1">
      <alignment vertical="center" wrapText="1"/>
    </xf>
    <xf numFmtId="0" fontId="6" fillId="8" borderId="0" xfId="0" applyFont="1" applyFill="1" applyAlignment="1">
      <alignment horizontal="center" vertical="center" wrapText="1"/>
    </xf>
    <xf numFmtId="0" fontId="9" fillId="4" borderId="0" xfId="0" applyFont="1" applyFill="1" applyAlignment="1">
      <alignment vertical="center" wrapText="1"/>
    </xf>
    <xf numFmtId="0" fontId="6" fillId="8" borderId="1" xfId="0" applyFont="1" applyFill="1" applyBorder="1" applyAlignment="1">
      <alignment horizontal="center" vertical="center" wrapText="1"/>
    </xf>
    <xf numFmtId="0" fontId="142" fillId="8" borderId="6" xfId="3" applyFont="1" applyFill="1" applyBorder="1" applyAlignment="1">
      <alignment horizontal="center" vertical="center" wrapText="1"/>
    </xf>
    <xf numFmtId="0" fontId="142" fillId="8" borderId="6" xfId="0" applyFont="1" applyFill="1" applyBorder="1" applyAlignment="1">
      <alignment horizontal="center" vertical="center"/>
    </xf>
    <xf numFmtId="0" fontId="146" fillId="0" borderId="7" xfId="3" applyFont="1" applyBorder="1" applyAlignment="1">
      <alignment horizontal="center" vertical="center" wrapText="1"/>
    </xf>
    <xf numFmtId="0" fontId="146" fillId="0" borderId="8" xfId="3" applyFont="1" applyBorder="1" applyAlignment="1">
      <alignment horizontal="center" vertical="center" wrapText="1"/>
    </xf>
    <xf numFmtId="0" fontId="146" fillId="0" borderId="7" xfId="0" applyFont="1" applyBorder="1" applyAlignment="1">
      <alignment horizontal="center" vertical="center" wrapText="1"/>
    </xf>
    <xf numFmtId="0" fontId="146" fillId="0" borderId="8" xfId="0" applyFont="1" applyBorder="1" applyAlignment="1">
      <alignment horizontal="center" vertical="center" wrapText="1"/>
    </xf>
    <xf numFmtId="14" fontId="146" fillId="0" borderId="7" xfId="0" applyNumberFormat="1" applyFont="1" applyBorder="1" applyAlignment="1">
      <alignment horizontal="center" vertical="center" wrapText="1"/>
    </xf>
    <xf numFmtId="14" fontId="146" fillId="0" borderId="8" xfId="0" applyNumberFormat="1" applyFont="1" applyBorder="1" applyAlignment="1">
      <alignment horizontal="center" vertical="center" wrapText="1"/>
    </xf>
    <xf numFmtId="0" fontId="142" fillId="8" borderId="6" xfId="0" applyFont="1" applyFill="1" applyBorder="1" applyAlignment="1">
      <alignment horizontal="center" vertical="center" wrapText="1"/>
    </xf>
    <xf numFmtId="0" fontId="146" fillId="0" borderId="7" xfId="0" applyFont="1" applyBorder="1" applyAlignment="1">
      <alignment horizontal="center" vertical="center"/>
    </xf>
    <xf numFmtId="0" fontId="146" fillId="0" borderId="8" xfId="0" applyFont="1" applyBorder="1" applyAlignment="1">
      <alignment horizontal="center" vertical="center"/>
    </xf>
    <xf numFmtId="0" fontId="132" fillId="0" borderId="7" xfId="0" applyFont="1" applyBorder="1" applyAlignment="1">
      <alignment horizontal="left" vertical="center" wrapText="1"/>
    </xf>
    <xf numFmtId="0" fontId="132" fillId="0" borderId="8" xfId="0" applyFont="1" applyBorder="1" applyAlignment="1">
      <alignment horizontal="left" vertical="center" wrapText="1"/>
    </xf>
    <xf numFmtId="0" fontId="146" fillId="0" borderId="9" xfId="3" applyFont="1" applyBorder="1" applyAlignment="1">
      <alignment horizontal="center" vertical="center" wrapText="1"/>
    </xf>
    <xf numFmtId="0" fontId="146" fillId="0" borderId="9" xfId="0" applyFont="1" applyBorder="1" applyAlignment="1">
      <alignment horizontal="center" vertical="center" wrapText="1"/>
    </xf>
    <xf numFmtId="14" fontId="146" fillId="10" borderId="7" xfId="0" applyNumberFormat="1" applyFont="1" applyFill="1" applyBorder="1" applyAlignment="1">
      <alignment horizontal="center" vertical="center" wrapText="1"/>
    </xf>
    <xf numFmtId="0" fontId="146" fillId="10" borderId="9" xfId="0" applyFont="1" applyFill="1" applyBorder="1" applyAlignment="1">
      <alignment horizontal="center" vertical="center" wrapText="1"/>
    </xf>
    <xf numFmtId="0" fontId="146" fillId="10" borderId="8" xfId="0" applyFont="1" applyFill="1" applyBorder="1" applyAlignment="1">
      <alignment horizontal="center" vertical="center" wrapText="1"/>
    </xf>
    <xf numFmtId="14" fontId="146" fillId="10" borderId="9" xfId="0" applyNumberFormat="1" applyFont="1" applyFill="1" applyBorder="1" applyAlignment="1">
      <alignment horizontal="center" vertical="center" wrapText="1"/>
    </xf>
    <xf numFmtId="14" fontId="146" fillId="10" borderId="8" xfId="0" applyNumberFormat="1" applyFont="1" applyFill="1" applyBorder="1" applyAlignment="1">
      <alignment horizontal="center" vertical="center" wrapText="1"/>
    </xf>
    <xf numFmtId="0" fontId="146" fillId="10" borderId="7" xfId="0" applyFont="1" applyFill="1" applyBorder="1" applyAlignment="1">
      <alignment horizontal="center" vertical="center" wrapText="1"/>
    </xf>
    <xf numFmtId="0" fontId="146" fillId="10" borderId="7" xfId="0" applyFont="1" applyFill="1" applyBorder="1" applyAlignment="1">
      <alignment horizontal="center" vertical="center"/>
    </xf>
    <xf numFmtId="0" fontId="146" fillId="10" borderId="9" xfId="0" applyFont="1" applyFill="1" applyBorder="1" applyAlignment="1">
      <alignment horizontal="center" vertical="center"/>
    </xf>
    <xf numFmtId="0" fontId="146" fillId="10" borderId="8" xfId="0" applyFont="1" applyFill="1" applyBorder="1" applyAlignment="1">
      <alignment horizontal="center" vertical="center"/>
    </xf>
    <xf numFmtId="14" fontId="146" fillId="10" borderId="7" xfId="0" applyNumberFormat="1" applyFont="1" applyFill="1" applyBorder="1" applyAlignment="1">
      <alignment horizontal="center" vertical="center"/>
    </xf>
    <xf numFmtId="14" fontId="146" fillId="10" borderId="9" xfId="0" applyNumberFormat="1" applyFont="1" applyFill="1" applyBorder="1" applyAlignment="1">
      <alignment horizontal="center" vertical="center"/>
    </xf>
    <xf numFmtId="14" fontId="146" fillId="10" borderId="8" xfId="0" applyNumberFormat="1" applyFont="1" applyFill="1" applyBorder="1" applyAlignment="1">
      <alignment horizontal="center" vertical="center"/>
    </xf>
    <xf numFmtId="14" fontId="132" fillId="10" borderId="7" xfId="0" applyNumberFormat="1" applyFont="1" applyFill="1" applyBorder="1" applyAlignment="1">
      <alignment horizontal="center" vertical="center"/>
    </xf>
    <xf numFmtId="14" fontId="132" fillId="10" borderId="9" xfId="0" applyNumberFormat="1" applyFont="1" applyFill="1" applyBorder="1" applyAlignment="1">
      <alignment horizontal="center" vertical="center"/>
    </xf>
    <xf numFmtId="14" fontId="132" fillId="10" borderId="8" xfId="0" applyNumberFormat="1" applyFont="1" applyFill="1" applyBorder="1" applyAlignment="1">
      <alignment horizontal="center" vertical="center"/>
    </xf>
    <xf numFmtId="14" fontId="146" fillId="0" borderId="7" xfId="3" applyNumberFormat="1" applyFont="1" applyBorder="1" applyAlignment="1">
      <alignment horizontal="center" vertical="center" wrapText="1"/>
    </xf>
    <xf numFmtId="17" fontId="146" fillId="0" borderId="7" xfId="3" applyNumberFormat="1" applyFont="1" applyBorder="1" applyAlignment="1">
      <alignment horizontal="center" vertical="center" wrapText="1"/>
    </xf>
    <xf numFmtId="0" fontId="146" fillId="10" borderId="7" xfId="3" applyFont="1" applyFill="1" applyBorder="1" applyAlignment="1">
      <alignment horizontal="center" vertical="center"/>
    </xf>
    <xf numFmtId="0" fontId="146" fillId="10" borderId="9" xfId="3" applyFont="1" applyFill="1" applyBorder="1" applyAlignment="1">
      <alignment horizontal="center" vertical="center"/>
    </xf>
    <xf numFmtId="0" fontId="146" fillId="10" borderId="10" xfId="3" applyFont="1" applyFill="1" applyBorder="1" applyAlignment="1">
      <alignment horizontal="center" vertical="center"/>
    </xf>
    <xf numFmtId="14" fontId="132" fillId="10" borderId="7" xfId="0" applyNumberFormat="1" applyFont="1" applyFill="1" applyBorder="1" applyAlignment="1">
      <alignment horizontal="center" vertical="center" wrapText="1"/>
    </xf>
    <xf numFmtId="14" fontId="132" fillId="10" borderId="9" xfId="0" applyNumberFormat="1" applyFont="1" applyFill="1" applyBorder="1" applyAlignment="1">
      <alignment horizontal="center" vertical="center" wrapText="1"/>
    </xf>
    <xf numFmtId="14" fontId="132" fillId="10" borderId="8" xfId="0" applyNumberFormat="1" applyFont="1" applyFill="1" applyBorder="1" applyAlignment="1">
      <alignment horizontal="center" vertical="center" wrapText="1"/>
    </xf>
    <xf numFmtId="14" fontId="146" fillId="0" borderId="9" xfId="3" applyNumberFormat="1" applyFont="1" applyBorder="1" applyAlignment="1">
      <alignment horizontal="center" vertical="center" wrapText="1"/>
    </xf>
    <xf numFmtId="14" fontId="146" fillId="0" borderId="8" xfId="3" applyNumberFormat="1" applyFont="1" applyBorder="1" applyAlignment="1">
      <alignment horizontal="center" vertical="center" wrapText="1"/>
    </xf>
    <xf numFmtId="0" fontId="146" fillId="10" borderId="11" xfId="0" applyFont="1" applyFill="1" applyBorder="1" applyAlignment="1">
      <alignment horizontal="center" vertical="center" wrapText="1"/>
    </xf>
    <xf numFmtId="0" fontId="135" fillId="10" borderId="7" xfId="0" applyFont="1" applyFill="1" applyBorder="1" applyAlignment="1">
      <alignment horizontal="center" vertical="center" wrapText="1"/>
    </xf>
    <xf numFmtId="0" fontId="135" fillId="10" borderId="9" xfId="0" applyFont="1" applyFill="1" applyBorder="1" applyAlignment="1">
      <alignment horizontal="center" vertical="center" wrapText="1"/>
    </xf>
    <xf numFmtId="0" fontId="135" fillId="10" borderId="8" xfId="0" applyFont="1" applyFill="1" applyBorder="1" applyAlignment="1">
      <alignment horizontal="center" vertical="center" wrapText="1"/>
    </xf>
    <xf numFmtId="0" fontId="146" fillId="10" borderId="8" xfId="3" applyFont="1" applyFill="1" applyBorder="1" applyAlignment="1">
      <alignment horizontal="center" vertical="center"/>
    </xf>
    <xf numFmtId="0" fontId="146" fillId="0" borderId="7" xfId="0" applyFont="1" applyBorder="1" applyAlignment="1">
      <alignment horizontal="left" vertical="top" wrapText="1"/>
    </xf>
    <xf numFmtId="0" fontId="146" fillId="0" borderId="9" xfId="0" applyFont="1" applyBorder="1" applyAlignment="1">
      <alignment horizontal="left" vertical="top" wrapText="1"/>
    </xf>
    <xf numFmtId="0" fontId="146" fillId="0" borderId="8" xfId="0" applyFont="1" applyBorder="1" applyAlignment="1">
      <alignment horizontal="left" vertical="top" wrapText="1"/>
    </xf>
    <xf numFmtId="0" fontId="135" fillId="10" borderId="7" xfId="3" applyFont="1" applyFill="1" applyBorder="1" applyAlignment="1">
      <alignment horizontal="center" vertical="center"/>
    </xf>
    <xf numFmtId="0" fontId="135" fillId="10" borderId="8" xfId="3" applyFont="1" applyFill="1" applyBorder="1" applyAlignment="1">
      <alignment horizontal="center" vertical="center"/>
    </xf>
    <xf numFmtId="0" fontId="135" fillId="9" borderId="0" xfId="0" applyFont="1" applyFill="1" applyAlignment="1">
      <alignment horizontal="center" vertical="center"/>
    </xf>
    <xf numFmtId="0" fontId="134" fillId="8" borderId="0" xfId="0" applyFont="1" applyFill="1" applyAlignment="1">
      <alignment horizontal="center" vertical="center"/>
    </xf>
    <xf numFmtId="0" fontId="134" fillId="8" borderId="25" xfId="0" applyFont="1" applyFill="1" applyBorder="1" applyAlignment="1">
      <alignment horizontal="center" vertical="center"/>
    </xf>
    <xf numFmtId="0" fontId="134" fillId="8" borderId="1" xfId="0" applyFont="1" applyFill="1" applyBorder="1" applyAlignment="1">
      <alignment horizontal="center" vertical="center"/>
    </xf>
    <xf numFmtId="0" fontId="135" fillId="0" borderId="0" xfId="0" applyFont="1" applyAlignment="1">
      <alignment horizontal="center" vertical="center"/>
    </xf>
    <xf numFmtId="0" fontId="135" fillId="4" borderId="0" xfId="0" applyFont="1" applyFill="1" applyAlignment="1">
      <alignment horizontal="center" vertical="center"/>
    </xf>
    <xf numFmtId="166" fontId="139" fillId="0" borderId="0" xfId="2" applyNumberFormat="1" applyFont="1" applyAlignment="1">
      <alignment horizontal="center" vertical="center"/>
    </xf>
    <xf numFmtId="43" fontId="134" fillId="8" borderId="0" xfId="2" applyFont="1" applyFill="1" applyBorder="1" applyAlignment="1">
      <alignment horizontal="center" vertical="center" wrapText="1"/>
    </xf>
    <xf numFmtId="0" fontId="134" fillId="8" borderId="0" xfId="0" applyFont="1" applyFill="1" applyAlignment="1">
      <alignment horizontal="center" vertical="center" wrapText="1"/>
    </xf>
    <xf numFmtId="0" fontId="134" fillId="8" borderId="25" xfId="0" applyFont="1" applyFill="1" applyBorder="1" applyAlignment="1">
      <alignment horizontal="center" vertical="center" wrapText="1"/>
    </xf>
    <xf numFmtId="166" fontId="134" fillId="8" borderId="0" xfId="2" applyNumberFormat="1" applyFont="1" applyFill="1" applyBorder="1" applyAlignment="1">
      <alignment horizontal="right" vertical="center" wrapText="1"/>
    </xf>
    <xf numFmtId="0" fontId="6" fillId="8" borderId="25" xfId="0" applyFont="1" applyFill="1" applyBorder="1" applyAlignment="1">
      <alignment vertical="center" wrapText="1"/>
    </xf>
    <xf numFmtId="0" fontId="8" fillId="9" borderId="0" xfId="0" applyFont="1" applyFill="1" applyAlignment="1">
      <alignment vertical="center"/>
    </xf>
    <xf numFmtId="0" fontId="8" fillId="4" borderId="0" xfId="0" applyFont="1" applyFill="1" applyAlignment="1">
      <alignment vertical="center"/>
    </xf>
    <xf numFmtId="0" fontId="28" fillId="4" borderId="0" xfId="0" applyFont="1" applyFill="1" applyAlignment="1">
      <alignment vertical="center"/>
    </xf>
    <xf numFmtId="0" fontId="8" fillId="4" borderId="0" xfId="0" applyFont="1" applyFill="1" applyAlignment="1">
      <alignment vertical="center" wrapText="1"/>
    </xf>
    <xf numFmtId="0" fontId="6" fillId="8" borderId="0" xfId="0" applyFont="1" applyFill="1" applyAlignment="1">
      <alignment horizontal="center" vertical="center"/>
    </xf>
    <xf numFmtId="0" fontId="6" fillId="8" borderId="25" xfId="0" applyFont="1" applyFill="1" applyBorder="1" applyAlignment="1">
      <alignment horizontal="center" vertical="center"/>
    </xf>
    <xf numFmtId="0" fontId="138" fillId="4" borderId="0" xfId="1" applyFont="1" applyFill="1" applyAlignment="1">
      <alignment vertical="center" wrapText="1"/>
    </xf>
    <xf numFmtId="0" fontId="8" fillId="9" borderId="1" xfId="0" applyFont="1" applyFill="1" applyBorder="1" applyAlignment="1">
      <alignment vertical="center"/>
    </xf>
    <xf numFmtId="0" fontId="8" fillId="9" borderId="4" xfId="0" applyFont="1" applyFill="1" applyBorder="1" applyAlignment="1">
      <alignment vertical="center" wrapText="1"/>
    </xf>
    <xf numFmtId="10" fontId="8" fillId="4" borderId="0" xfId="0" applyNumberFormat="1" applyFont="1" applyFill="1" applyAlignment="1">
      <alignment horizontal="center" vertical="center"/>
    </xf>
    <xf numFmtId="0" fontId="8" fillId="4" borderId="0" xfId="0" applyFont="1" applyFill="1" applyAlignment="1">
      <alignment horizontal="center" vertical="center"/>
    </xf>
    <xf numFmtId="0" fontId="28" fillId="4" borderId="0" xfId="0" applyFont="1" applyFill="1" applyAlignment="1">
      <alignment vertical="center" wrapText="1"/>
    </xf>
    <xf numFmtId="0" fontId="8" fillId="9" borderId="0" xfId="0" applyFont="1" applyFill="1" applyAlignment="1">
      <alignment vertical="center" wrapText="1"/>
    </xf>
    <xf numFmtId="0" fontId="28" fillId="9" borderId="0" xfId="0" applyFont="1" applyFill="1" applyAlignment="1">
      <alignment vertical="center"/>
    </xf>
    <xf numFmtId="0" fontId="83" fillId="0" borderId="13" xfId="0" applyFont="1" applyBorder="1" applyAlignment="1">
      <alignment vertical="center" wrapText="1"/>
    </xf>
    <xf numFmtId="0" fontId="83" fillId="0" borderId="22" xfId="0" applyFont="1" applyBorder="1" applyAlignment="1">
      <alignment vertical="center" wrapText="1"/>
    </xf>
    <xf numFmtId="0" fontId="71" fillId="10" borderId="0" xfId="5" applyFont="1" applyFill="1" applyAlignment="1">
      <alignment vertical="center"/>
    </xf>
    <xf numFmtId="0" fontId="57" fillId="10" borderId="0" xfId="0" applyFont="1" applyFill="1" applyAlignment="1">
      <alignment horizontal="center"/>
    </xf>
    <xf numFmtId="0" fontId="27" fillId="11" borderId="0" xfId="0" applyFont="1" applyFill="1" applyAlignment="1">
      <alignment horizontal="center" vertical="center" wrapText="1"/>
    </xf>
    <xf numFmtId="0" fontId="13" fillId="11" borderId="15" xfId="0" applyFont="1" applyFill="1" applyBorder="1" applyAlignment="1">
      <alignment horizontal="center" vertical="center" wrapText="1"/>
    </xf>
    <xf numFmtId="0" fontId="54" fillId="11" borderId="57" xfId="0" applyFont="1" applyFill="1" applyBorder="1" applyAlignment="1">
      <alignment horizontal="left" vertical="center" wrapText="1"/>
    </xf>
    <xf numFmtId="0" fontId="54" fillId="11" borderId="60" xfId="0" applyFont="1" applyFill="1" applyBorder="1" applyAlignment="1">
      <alignment horizontal="left" vertical="center" wrapText="1"/>
    </xf>
    <xf numFmtId="0" fontId="54" fillId="11" borderId="58" xfId="0" applyFont="1" applyFill="1" applyBorder="1" applyAlignment="1">
      <alignment horizontal="left" vertical="center" wrapText="1"/>
    </xf>
    <xf numFmtId="0" fontId="54" fillId="11" borderId="61" xfId="0" applyFont="1" applyFill="1" applyBorder="1" applyAlignment="1">
      <alignment horizontal="left" vertical="center" wrapText="1"/>
    </xf>
    <xf numFmtId="0" fontId="54" fillId="11" borderId="58" xfId="0" applyFont="1" applyFill="1" applyBorder="1" applyAlignment="1">
      <alignment horizontal="center" vertical="center" wrapText="1"/>
    </xf>
    <xf numFmtId="0" fontId="54" fillId="11" borderId="61" xfId="0" applyFont="1" applyFill="1" applyBorder="1" applyAlignment="1">
      <alignment horizontal="center" vertical="center" wrapText="1"/>
    </xf>
    <xf numFmtId="0" fontId="54" fillId="11" borderId="82" xfId="0" applyFont="1" applyFill="1" applyBorder="1" applyAlignment="1">
      <alignment horizontal="center" vertical="center" wrapText="1"/>
    </xf>
    <xf numFmtId="0" fontId="54" fillId="11" borderId="83" xfId="0" applyFont="1" applyFill="1" applyBorder="1" applyAlignment="1">
      <alignment horizontal="center" vertical="center" wrapText="1"/>
    </xf>
    <xf numFmtId="0" fontId="54" fillId="11" borderId="59" xfId="0" applyFont="1" applyFill="1" applyBorder="1" applyAlignment="1">
      <alignment horizontal="center" vertical="center" wrapText="1"/>
    </xf>
    <xf numFmtId="0" fontId="13" fillId="11" borderId="15" xfId="0" applyFont="1" applyFill="1" applyBorder="1" applyAlignment="1">
      <alignment horizontal="left" vertical="center" wrapText="1"/>
    </xf>
    <xf numFmtId="0" fontId="13" fillId="11" borderId="15" xfId="0" applyFont="1" applyFill="1" applyBorder="1" applyAlignment="1">
      <alignment horizontal="left" vertical="center"/>
    </xf>
    <xf numFmtId="0" fontId="13" fillId="11" borderId="15" xfId="0" applyFont="1" applyFill="1" applyBorder="1" applyAlignment="1">
      <alignment horizontal="center" vertical="center"/>
    </xf>
    <xf numFmtId="0" fontId="11" fillId="10" borderId="15" xfId="0" applyFont="1" applyFill="1" applyBorder="1" applyAlignment="1">
      <alignment horizontal="center" vertical="center" wrapText="1"/>
    </xf>
    <xf numFmtId="0" fontId="13" fillId="11" borderId="16" xfId="0" applyFont="1" applyFill="1" applyBorder="1" applyAlignment="1">
      <alignment horizontal="center" vertical="center" wrapText="1"/>
    </xf>
    <xf numFmtId="0" fontId="13" fillId="11" borderId="20" xfId="0" applyFont="1" applyFill="1" applyBorder="1" applyAlignment="1">
      <alignment horizontal="center" vertical="center" wrapText="1"/>
    </xf>
    <xf numFmtId="0" fontId="40" fillId="11" borderId="6" xfId="0" applyFont="1" applyFill="1" applyBorder="1" applyAlignment="1">
      <alignment horizontal="center" vertical="center"/>
    </xf>
    <xf numFmtId="0" fontId="13" fillId="11" borderId="56" xfId="0" applyFont="1" applyFill="1" applyBorder="1" applyAlignment="1">
      <alignment horizontal="center" vertical="center" wrapText="1"/>
    </xf>
    <xf numFmtId="0" fontId="13" fillId="11" borderId="17" xfId="0" applyFont="1" applyFill="1" applyBorder="1" applyAlignment="1">
      <alignment horizontal="center" vertical="center" wrapText="1"/>
    </xf>
    <xf numFmtId="0" fontId="13" fillId="11" borderId="18" xfId="0" applyFont="1" applyFill="1" applyBorder="1" applyAlignment="1">
      <alignment horizontal="center" vertical="center" wrapText="1"/>
    </xf>
    <xf numFmtId="0" fontId="13" fillId="11" borderId="19" xfId="0" applyFont="1" applyFill="1" applyBorder="1" applyAlignment="1">
      <alignment horizontal="center" vertical="center" wrapText="1"/>
    </xf>
    <xf numFmtId="0" fontId="13" fillId="11" borderId="17" xfId="0" applyFont="1" applyFill="1" applyBorder="1" applyAlignment="1">
      <alignment horizontal="center" vertical="center"/>
    </xf>
    <xf numFmtId="0" fontId="13" fillId="11" borderId="19" xfId="0" applyFont="1" applyFill="1" applyBorder="1" applyAlignment="1">
      <alignment horizontal="center" vertical="center"/>
    </xf>
    <xf numFmtId="0" fontId="22" fillId="11" borderId="6" xfId="0" applyFont="1" applyFill="1" applyBorder="1" applyAlignment="1">
      <alignment horizontal="center" vertical="center" wrapText="1"/>
    </xf>
    <xf numFmtId="0" fontId="22" fillId="11" borderId="6" xfId="0" applyFont="1" applyFill="1" applyBorder="1" applyAlignment="1">
      <alignment horizontal="center" vertical="center"/>
    </xf>
    <xf numFmtId="0" fontId="22" fillId="11" borderId="6" xfId="0" applyFont="1" applyFill="1" applyBorder="1" applyAlignment="1">
      <alignment horizontal="center"/>
    </xf>
    <xf numFmtId="3" fontId="23" fillId="0" borderId="6" xfId="0" applyNumberFormat="1" applyFont="1" applyBorder="1" applyAlignment="1">
      <alignment horizontal="center" vertical="center"/>
    </xf>
    <xf numFmtId="170" fontId="42" fillId="10" borderId="0" xfId="0" applyNumberFormat="1" applyFont="1" applyFill="1" applyAlignment="1">
      <alignment horizontal="left" wrapText="1"/>
    </xf>
    <xf numFmtId="0" fontId="82" fillId="10" borderId="0" xfId="0" applyFont="1" applyFill="1" applyAlignment="1">
      <alignment horizontal="left" vertical="center"/>
    </xf>
    <xf numFmtId="0" fontId="0" fillId="10" borderId="0" xfId="0" applyFill="1" applyAlignment="1">
      <alignment horizontal="left" vertical="center"/>
    </xf>
    <xf numFmtId="0" fontId="42" fillId="0" borderId="0" xfId="0" applyFont="1" applyAlignment="1">
      <alignment horizontal="left" vertical="center" wrapText="1"/>
    </xf>
    <xf numFmtId="0" fontId="42" fillId="0" borderId="72" xfId="0" applyFont="1" applyBorder="1" applyAlignment="1">
      <alignment horizontal="left" vertical="center" wrapText="1"/>
    </xf>
    <xf numFmtId="0" fontId="42" fillId="10" borderId="0" xfId="0" applyFont="1" applyFill="1" applyAlignment="1">
      <alignment horizontal="left" wrapText="1"/>
    </xf>
    <xf numFmtId="0" fontId="42" fillId="0" borderId="0" xfId="0" applyFont="1" applyAlignment="1">
      <alignment horizontal="left" vertical="top" wrapText="1"/>
    </xf>
    <xf numFmtId="0" fontId="92" fillId="0" borderId="32" xfId="0" applyFont="1" applyBorder="1" applyAlignment="1">
      <alignment horizontal="left" vertical="center" wrapText="1"/>
    </xf>
    <xf numFmtId="0" fontId="92" fillId="0" borderId="0" xfId="0" applyFont="1" applyAlignment="1">
      <alignment horizontal="left" vertical="center"/>
    </xf>
    <xf numFmtId="0" fontId="92" fillId="0" borderId="42" xfId="0" applyFont="1" applyBorder="1" applyAlignment="1">
      <alignment horizontal="left" vertical="center"/>
    </xf>
    <xf numFmtId="0" fontId="83" fillId="0" borderId="13" xfId="0" applyFont="1" applyBorder="1" applyAlignment="1">
      <alignment horizontal="left" vertical="center" wrapText="1"/>
    </xf>
    <xf numFmtId="0" fontId="83" fillId="0" borderId="22" xfId="0" applyFont="1" applyBorder="1" applyAlignment="1">
      <alignment horizontal="left" vertical="center" wrapText="1"/>
    </xf>
    <xf numFmtId="170" fontId="42" fillId="26" borderId="21" xfId="0" applyNumberFormat="1" applyFont="1" applyFill="1" applyBorder="1" applyAlignment="1">
      <alignment horizontal="left" wrapText="1"/>
    </xf>
    <xf numFmtId="170" fontId="42" fillId="26" borderId="23" xfId="0" applyNumberFormat="1" applyFont="1" applyFill="1" applyBorder="1" applyAlignment="1">
      <alignment horizontal="left" wrapText="1"/>
    </xf>
    <xf numFmtId="170" fontId="42" fillId="26" borderId="22" xfId="0" applyNumberFormat="1" applyFont="1" applyFill="1" applyBorder="1" applyAlignment="1">
      <alignment horizontal="left" wrapText="1"/>
    </xf>
    <xf numFmtId="0" fontId="42" fillId="26" borderId="21" xfId="0" applyFont="1" applyFill="1" applyBorder="1" applyAlignment="1">
      <alignment horizontal="left" wrapText="1"/>
    </xf>
    <xf numFmtId="0" fontId="42" fillId="26" borderId="23" xfId="0" applyFont="1" applyFill="1" applyBorder="1" applyAlignment="1">
      <alignment horizontal="left" wrapText="1"/>
    </xf>
    <xf numFmtId="0" fontId="42" fillId="26" borderId="22" xfId="0" applyFont="1" applyFill="1" applyBorder="1" applyAlignment="1">
      <alignment horizontal="left" wrapText="1"/>
    </xf>
    <xf numFmtId="170" fontId="42" fillId="25" borderId="21" xfId="0" applyNumberFormat="1" applyFont="1" applyFill="1" applyBorder="1" applyAlignment="1">
      <alignment horizontal="left" wrapText="1"/>
    </xf>
    <xf numFmtId="170" fontId="42" fillId="25" borderId="23" xfId="0" applyNumberFormat="1" applyFont="1" applyFill="1" applyBorder="1" applyAlignment="1">
      <alignment horizontal="left" wrapText="1"/>
    </xf>
    <xf numFmtId="170" fontId="42" fillId="25" borderId="22" xfId="0" applyNumberFormat="1" applyFont="1" applyFill="1" applyBorder="1" applyAlignment="1">
      <alignment horizontal="left" wrapText="1"/>
    </xf>
    <xf numFmtId="0" fontId="85" fillId="0" borderId="13" xfId="0" applyFont="1" applyBorder="1" applyAlignment="1">
      <alignment vertical="center"/>
    </xf>
    <xf numFmtId="0" fontId="85" fillId="0" borderId="22" xfId="0" applyFont="1" applyBorder="1" applyAlignment="1">
      <alignment vertical="center"/>
    </xf>
    <xf numFmtId="170" fontId="42" fillId="10" borderId="7" xfId="0" applyNumberFormat="1" applyFont="1" applyFill="1" applyBorder="1" applyAlignment="1">
      <alignment horizontal="left" vertical="top" wrapText="1"/>
    </xf>
    <xf numFmtId="170" fontId="42" fillId="10" borderId="8" xfId="0" applyNumberFormat="1" applyFont="1" applyFill="1" applyBorder="1" applyAlignment="1">
      <alignment horizontal="left" vertical="top" wrapText="1"/>
    </xf>
    <xf numFmtId="170" fontId="42" fillId="26" borderId="7" xfId="0" applyNumberFormat="1" applyFont="1" applyFill="1" applyBorder="1" applyAlignment="1">
      <alignment horizontal="left" vertical="top" wrapText="1"/>
    </xf>
    <xf numFmtId="170" fontId="42" fillId="26" borderId="8" xfId="0" applyNumberFormat="1" applyFont="1" applyFill="1" applyBorder="1" applyAlignment="1">
      <alignment horizontal="left" vertical="top" wrapText="1"/>
    </xf>
    <xf numFmtId="170" fontId="42" fillId="10" borderId="43" xfId="0" applyNumberFormat="1" applyFont="1" applyFill="1" applyBorder="1" applyAlignment="1">
      <alignment horizontal="left" vertical="top" wrapText="1"/>
    </xf>
    <xf numFmtId="170" fontId="42" fillId="10" borderId="30" xfId="0" applyNumberFormat="1" applyFont="1" applyFill="1" applyBorder="1" applyAlignment="1">
      <alignment horizontal="left" vertical="top" wrapText="1"/>
    </xf>
    <xf numFmtId="0" fontId="85" fillId="0" borderId="46" xfId="0" applyFont="1" applyBorder="1" applyAlignment="1">
      <alignment horizontal="left" vertical="top"/>
    </xf>
    <xf numFmtId="0" fontId="85" fillId="0" borderId="29" xfId="0" applyFont="1" applyBorder="1" applyAlignment="1">
      <alignment horizontal="left" vertical="top"/>
    </xf>
    <xf numFmtId="0" fontId="42" fillId="26" borderId="7" xfId="0" applyFont="1" applyFill="1" applyBorder="1" applyAlignment="1">
      <alignment horizontal="left" vertical="top" wrapText="1"/>
    </xf>
    <xf numFmtId="0" fontId="42" fillId="26" borderId="8" xfId="0" applyFont="1" applyFill="1" applyBorder="1" applyAlignment="1">
      <alignment horizontal="left" vertical="top" wrapText="1"/>
    </xf>
    <xf numFmtId="170" fontId="42" fillId="10" borderId="9" xfId="0" applyNumberFormat="1" applyFont="1" applyFill="1" applyBorder="1" applyAlignment="1">
      <alignment horizontal="left" vertical="top" wrapText="1"/>
    </xf>
    <xf numFmtId="170" fontId="42" fillId="26" borderId="9" xfId="0" applyNumberFormat="1" applyFont="1" applyFill="1" applyBorder="1" applyAlignment="1">
      <alignment horizontal="left" vertical="top" wrapText="1"/>
    </xf>
    <xf numFmtId="170" fontId="42" fillId="10" borderId="48" xfId="0" applyNumberFormat="1" applyFont="1" applyFill="1" applyBorder="1" applyAlignment="1">
      <alignment horizontal="left" vertical="top" wrapText="1"/>
    </xf>
    <xf numFmtId="10" fontId="42" fillId="26" borderId="6" xfId="0" applyNumberFormat="1" applyFont="1" applyFill="1" applyBorder="1" applyAlignment="1">
      <alignment horizontal="left" vertical="top" wrapText="1"/>
    </xf>
    <xf numFmtId="0" fontId="85" fillId="0" borderId="47" xfId="0" applyFont="1" applyBorder="1" applyAlignment="1">
      <alignment horizontal="left" vertical="top"/>
    </xf>
    <xf numFmtId="0" fontId="85" fillId="0" borderId="38" xfId="0" applyFont="1" applyBorder="1" applyAlignment="1">
      <alignment horizontal="left" vertical="top"/>
    </xf>
    <xf numFmtId="0" fontId="57" fillId="10" borderId="0" xfId="0" applyFont="1" applyFill="1" applyAlignment="1">
      <alignment horizontal="center" wrapText="1"/>
    </xf>
    <xf numFmtId="0" fontId="71" fillId="0" borderId="0" xfId="5" applyFont="1" applyAlignment="1">
      <alignment vertical="center"/>
    </xf>
    <xf numFmtId="0" fontId="15" fillId="0" borderId="6" xfId="0" applyFont="1" applyBorder="1" applyAlignment="1">
      <alignment horizontal="center"/>
    </xf>
    <xf numFmtId="0" fontId="60" fillId="0" borderId="0" xfId="5" applyFont="1" applyAlignment="1">
      <alignment horizontal="left" vertical="center"/>
    </xf>
    <xf numFmtId="0" fontId="17" fillId="0" borderId="0" xfId="5" applyFont="1" applyAlignment="1">
      <alignment vertical="center" wrapText="1"/>
    </xf>
    <xf numFmtId="0" fontId="15" fillId="0" borderId="6" xfId="0" applyFont="1" applyBorder="1" applyAlignment="1">
      <alignment horizontal="center" vertical="center"/>
    </xf>
    <xf numFmtId="14" fontId="15" fillId="0" borderId="6" xfId="0" applyNumberFormat="1" applyFont="1" applyBorder="1" applyAlignment="1">
      <alignment horizontal="center"/>
    </xf>
    <xf numFmtId="0" fontId="11" fillId="0" borderId="0" xfId="5" applyFont="1" applyAlignment="1">
      <alignment vertical="center" wrapText="1"/>
    </xf>
    <xf numFmtId="0" fontId="60" fillId="0" borderId="0" xfId="5" applyFont="1" applyAlignment="1">
      <alignment vertical="center" wrapText="1"/>
    </xf>
    <xf numFmtId="0" fontId="17" fillId="0" borderId="0" xfId="5" applyFont="1" applyAlignment="1">
      <alignment horizontal="left" vertical="center" wrapText="1"/>
    </xf>
    <xf numFmtId="0" fontId="41" fillId="19" borderId="15" xfId="0" applyFont="1" applyFill="1" applyBorder="1" applyAlignment="1">
      <alignment horizontal="left" vertical="center" wrapText="1" readingOrder="1"/>
    </xf>
    <xf numFmtId="0" fontId="15" fillId="0" borderId="15" xfId="0" applyFont="1" applyBorder="1" applyAlignment="1">
      <alignment horizontal="center"/>
    </xf>
    <xf numFmtId="0" fontId="22" fillId="11" borderId="15" xfId="0" applyFont="1" applyFill="1" applyBorder="1" applyAlignment="1">
      <alignment horizontal="left" vertical="center" wrapText="1"/>
    </xf>
    <xf numFmtId="0" fontId="22" fillId="11" borderId="15" xfId="0" applyFont="1" applyFill="1" applyBorder="1" applyAlignment="1">
      <alignment horizontal="center" vertical="center" wrapText="1"/>
    </xf>
    <xf numFmtId="0" fontId="55" fillId="10" borderId="0" xfId="0" applyFont="1" applyFill="1" applyAlignment="1">
      <alignment horizontal="center"/>
    </xf>
    <xf numFmtId="0" fontId="58" fillId="12" borderId="15" xfId="0" applyFont="1" applyFill="1" applyBorder="1" applyAlignment="1">
      <alignment horizontal="left" vertical="center" wrapText="1"/>
    </xf>
    <xf numFmtId="0" fontId="2" fillId="0" borderId="15" xfId="1" applyBorder="1" applyAlignment="1">
      <alignment horizontal="center"/>
    </xf>
    <xf numFmtId="3" fontId="15" fillId="0" borderId="15" xfId="0" applyNumberFormat="1" applyFont="1" applyBorder="1" applyAlignment="1">
      <alignment horizontal="center"/>
    </xf>
    <xf numFmtId="0" fontId="58" fillId="0" borderId="15" xfId="0" applyFont="1" applyBorder="1" applyAlignment="1">
      <alignment horizontal="left"/>
    </xf>
    <xf numFmtId="0" fontId="41" fillId="12" borderId="15" xfId="0" applyFont="1" applyFill="1" applyBorder="1" applyAlignment="1">
      <alignment horizontal="left" vertical="center" wrapText="1" readingOrder="1"/>
    </xf>
    <xf numFmtId="0" fontId="5" fillId="10" borderId="0" xfId="0" applyFont="1" applyFill="1" applyAlignment="1">
      <alignment horizontal="center"/>
    </xf>
    <xf numFmtId="0" fontId="13" fillId="11" borderId="0" xfId="0" applyFont="1" applyFill="1" applyAlignment="1">
      <alignment horizontal="center" vertical="center" wrapText="1"/>
    </xf>
    <xf numFmtId="0" fontId="40" fillId="11" borderId="7" xfId="0" applyFont="1" applyFill="1" applyBorder="1" applyAlignment="1">
      <alignment horizontal="center" vertical="center" wrapText="1"/>
    </xf>
    <xf numFmtId="0" fontId="40" fillId="11" borderId="9" xfId="0" applyFont="1" applyFill="1" applyBorder="1" applyAlignment="1">
      <alignment horizontal="center" vertical="center" wrapText="1"/>
    </xf>
    <xf numFmtId="0" fontId="40" fillId="11" borderId="8" xfId="0" applyFont="1" applyFill="1" applyBorder="1" applyAlignment="1">
      <alignment horizontal="center" vertical="center" wrapText="1"/>
    </xf>
    <xf numFmtId="0" fontId="40" fillId="11" borderId="21" xfId="0" applyFont="1" applyFill="1" applyBorder="1" applyAlignment="1">
      <alignment horizontal="center" vertical="center"/>
    </xf>
    <xf numFmtId="0" fontId="40" fillId="11" borderId="23" xfId="0" applyFont="1" applyFill="1" applyBorder="1" applyAlignment="1">
      <alignment horizontal="center" vertical="center"/>
    </xf>
    <xf numFmtId="0" fontId="40" fillId="11" borderId="22" xfId="0" applyFont="1" applyFill="1" applyBorder="1" applyAlignment="1">
      <alignment horizontal="center" vertical="center"/>
    </xf>
    <xf numFmtId="166" fontId="15" fillId="0" borderId="15" xfId="2" applyNumberFormat="1" applyFont="1" applyBorder="1" applyAlignment="1">
      <alignment horizontal="center" vertical="center"/>
    </xf>
    <xf numFmtId="0" fontId="22" fillId="11" borderId="21" xfId="0" applyFont="1" applyFill="1" applyBorder="1" applyAlignment="1">
      <alignment horizontal="center" vertical="center" wrapText="1"/>
    </xf>
    <xf numFmtId="0" fontId="22" fillId="11" borderId="22" xfId="0" applyFont="1" applyFill="1" applyBorder="1" applyAlignment="1">
      <alignment horizontal="center" vertical="center" wrapText="1"/>
    </xf>
    <xf numFmtId="0" fontId="81" fillId="23" borderId="0" xfId="0" applyFont="1" applyFill="1" applyAlignment="1">
      <alignment vertical="center"/>
    </xf>
    <xf numFmtId="0" fontId="0" fillId="0" borderId="0" xfId="0" applyAlignment="1">
      <alignment vertical="center"/>
    </xf>
    <xf numFmtId="0" fontId="85" fillId="10" borderId="34" xfId="0" applyFont="1" applyFill="1" applyBorder="1" applyAlignment="1">
      <alignment horizontal="left"/>
    </xf>
    <xf numFmtId="0" fontId="85" fillId="10" borderId="37" xfId="0" applyFont="1" applyFill="1" applyBorder="1" applyAlignment="1">
      <alignment horizontal="left"/>
    </xf>
    <xf numFmtId="0" fontId="59" fillId="0" borderId="15" xfId="0" applyFont="1" applyBorder="1" applyAlignment="1">
      <alignment horizontal="left" wrapText="1"/>
    </xf>
    <xf numFmtId="0" fontId="59" fillId="0" borderId="15" xfId="0" applyFont="1" applyBorder="1" applyAlignment="1">
      <alignment horizontal="left"/>
    </xf>
    <xf numFmtId="0" fontId="50" fillId="8" borderId="0" xfId="0" applyFont="1" applyFill="1" applyAlignment="1">
      <alignment horizontal="center" vertical="center"/>
    </xf>
    <xf numFmtId="0" fontId="50" fillId="8" borderId="25" xfId="0" applyFont="1" applyFill="1" applyBorder="1" applyAlignment="1">
      <alignment horizontal="center" vertical="center"/>
    </xf>
    <xf numFmtId="0" fontId="50" fillId="8" borderId="27" xfId="0" applyFont="1" applyFill="1" applyBorder="1" applyAlignment="1">
      <alignment horizontal="center" vertical="center"/>
    </xf>
    <xf numFmtId="169" fontId="50" fillId="15" borderId="0" xfId="0" applyNumberFormat="1" applyFont="1" applyFill="1" applyAlignment="1">
      <alignment horizontal="left" vertical="center" wrapText="1"/>
    </xf>
    <xf numFmtId="49" fontId="50" fillId="8" borderId="0" xfId="0" applyNumberFormat="1" applyFont="1" applyFill="1" applyAlignment="1">
      <alignment horizontal="center" vertical="center"/>
    </xf>
    <xf numFmtId="49" fontId="50" fillId="8" borderId="25" xfId="0" applyNumberFormat="1" applyFont="1" applyFill="1" applyBorder="1" applyAlignment="1">
      <alignment horizontal="center" vertical="center"/>
    </xf>
    <xf numFmtId="0" fontId="49" fillId="8" borderId="0" xfId="0" applyFont="1" applyFill="1" applyAlignment="1">
      <alignment horizontal="center" vertical="center" wrapText="1"/>
    </xf>
    <xf numFmtId="0" fontId="49" fillId="8" borderId="25" xfId="0" applyFont="1" applyFill="1" applyBorder="1" applyAlignment="1">
      <alignment horizontal="center" vertical="center"/>
    </xf>
    <xf numFmtId="169" fontId="50" fillId="15" borderId="28" xfId="0" applyNumberFormat="1" applyFont="1" applyFill="1" applyBorder="1" applyAlignment="1">
      <alignment horizontal="left" vertical="center" wrapText="1"/>
    </xf>
    <xf numFmtId="0" fontId="6" fillId="8" borderId="0" xfId="11" applyFont="1" applyFill="1" applyAlignment="1">
      <alignment horizontal="center" vertical="center" wrapText="1"/>
    </xf>
    <xf numFmtId="0" fontId="6" fillId="8" borderId="25" xfId="11" applyFont="1" applyFill="1" applyBorder="1" applyAlignment="1">
      <alignment horizontal="center" vertical="center" wrapText="1"/>
    </xf>
    <xf numFmtId="0" fontId="6" fillId="8" borderId="86" xfId="11" applyFont="1" applyFill="1" applyBorder="1" applyAlignment="1">
      <alignment horizontal="center" vertical="center" wrapText="1"/>
    </xf>
    <xf numFmtId="0" fontId="121" fillId="8" borderId="0" xfId="0" applyFont="1" applyFill="1" applyAlignment="1">
      <alignment horizontal="center" vertical="center" wrapText="1"/>
    </xf>
    <xf numFmtId="0" fontId="121" fillId="8" borderId="25" xfId="0" applyFont="1" applyFill="1" applyBorder="1" applyAlignment="1">
      <alignment horizontal="center" vertical="center" wrapText="1"/>
    </xf>
    <xf numFmtId="166" fontId="121" fillId="8" borderId="0" xfId="2" applyNumberFormat="1" applyFont="1" applyFill="1" applyBorder="1" applyAlignment="1">
      <alignment horizontal="right" vertical="center" wrapText="1"/>
    </xf>
    <xf numFmtId="0" fontId="121" fillId="8" borderId="25" xfId="0" applyFont="1" applyFill="1" applyBorder="1" applyAlignment="1">
      <alignment horizontal="right" vertical="center" wrapText="1"/>
    </xf>
    <xf numFmtId="43" fontId="121" fillId="8" borderId="0" xfId="2" applyFont="1" applyFill="1" applyBorder="1" applyAlignment="1">
      <alignment horizontal="right" vertical="center" wrapText="1"/>
    </xf>
    <xf numFmtId="43" fontId="121" fillId="8" borderId="25" xfId="2" applyFont="1" applyFill="1" applyBorder="1" applyAlignment="1">
      <alignment horizontal="right" vertical="center" wrapText="1"/>
    </xf>
    <xf numFmtId="166" fontId="121" fillId="8" borderId="25" xfId="2" applyNumberFormat="1" applyFont="1" applyFill="1" applyBorder="1" applyAlignment="1">
      <alignment horizontal="right" vertical="center" wrapText="1"/>
    </xf>
    <xf numFmtId="0" fontId="114" fillId="0" borderId="6" xfId="5" applyFont="1" applyBorder="1" applyAlignment="1">
      <alignment horizontal="center" vertical="center"/>
    </xf>
    <xf numFmtId="14" fontId="115" fillId="0" borderId="6" xfId="5" applyNumberFormat="1" applyFont="1" applyBorder="1" applyAlignment="1">
      <alignment horizontal="center" vertical="center"/>
    </xf>
    <xf numFmtId="3" fontId="115" fillId="0" borderId="6" xfId="5" applyNumberFormat="1" applyFont="1" applyBorder="1" applyAlignment="1">
      <alignment horizontal="right" vertical="center"/>
    </xf>
    <xf numFmtId="0" fontId="114" fillId="0" borderId="6" xfId="0" applyFont="1" applyBorder="1" applyAlignment="1">
      <alignment horizontal="center" vertical="center" wrapText="1"/>
    </xf>
    <xf numFmtId="0" fontId="108" fillId="0" borderId="6" xfId="5" applyFont="1" applyBorder="1" applyAlignment="1">
      <alignment horizontal="center" vertical="center" wrapText="1"/>
    </xf>
    <xf numFmtId="0" fontId="108" fillId="0" borderId="6" xfId="5" applyFont="1" applyBorder="1" applyAlignment="1">
      <alignment horizontal="center" vertical="center"/>
    </xf>
    <xf numFmtId="0" fontId="114" fillId="9" borderId="6" xfId="5" applyFont="1" applyFill="1" applyBorder="1" applyAlignment="1">
      <alignment horizontal="center" vertical="center"/>
    </xf>
    <xf numFmtId="14" fontId="115" fillId="9" borderId="6" xfId="5" applyNumberFormat="1" applyFont="1" applyFill="1" applyBorder="1" applyAlignment="1">
      <alignment horizontal="center" vertical="center"/>
    </xf>
    <xf numFmtId="3" fontId="115" fillId="9" borderId="6" xfId="5" applyNumberFormat="1" applyFont="1" applyFill="1" applyBorder="1" applyAlignment="1">
      <alignment horizontal="right" vertical="center"/>
    </xf>
    <xf numFmtId="0" fontId="114" fillId="9" borderId="6" xfId="0" applyFont="1" applyFill="1" applyBorder="1" applyAlignment="1">
      <alignment horizontal="center" vertical="center" wrapText="1"/>
    </xf>
    <xf numFmtId="0" fontId="108" fillId="9" borderId="6" xfId="5" applyFont="1" applyFill="1" applyBorder="1" applyAlignment="1">
      <alignment horizontal="center" vertical="center"/>
    </xf>
    <xf numFmtId="0" fontId="108" fillId="9" borderId="6" xfId="5" applyFont="1" applyFill="1" applyBorder="1" applyAlignment="1">
      <alignment horizontal="center" vertical="center" wrapText="1"/>
    </xf>
    <xf numFmtId="0" fontId="114" fillId="9" borderId="6" xfId="0" applyFont="1" applyFill="1" applyBorder="1" applyAlignment="1">
      <alignment horizontal="center" vertical="center"/>
    </xf>
    <xf numFmtId="0" fontId="115" fillId="0" borderId="6" xfId="5" applyFont="1" applyBorder="1" applyAlignment="1">
      <alignment horizontal="center" vertical="center"/>
    </xf>
    <xf numFmtId="0" fontId="114" fillId="0" borderId="6" xfId="0" applyFont="1" applyBorder="1" applyAlignment="1">
      <alignment horizontal="center" vertical="center"/>
    </xf>
    <xf numFmtId="0" fontId="126" fillId="8" borderId="0" xfId="0" applyFont="1" applyFill="1" applyAlignment="1">
      <alignment horizontal="center" vertical="center" wrapText="1"/>
    </xf>
    <xf numFmtId="0" fontId="126" fillId="8" borderId="85" xfId="0" applyFont="1" applyFill="1" applyBorder="1" applyAlignment="1">
      <alignment horizontal="center" vertical="center" wrapText="1"/>
    </xf>
  </cellXfs>
  <cellStyles count="24">
    <cellStyle name="Comma 2" xfId="6" xr:uid="{433116D2-52C1-45BD-88CA-237A0355B729}"/>
    <cellStyle name="Lien hypertexte" xfId="1" builtinId="8"/>
    <cellStyle name="Lien hypertexte 2" xfId="22" xr:uid="{0F2DCAF9-83A8-44B1-A8BA-AC989A5A91C7}"/>
    <cellStyle name="Milliers" xfId="2" builtinId="3"/>
    <cellStyle name="Milliers 2" xfId="21" xr:uid="{31EE2572-C26F-4878-832E-C5AAD8E5009F}"/>
    <cellStyle name="Normal" xfId="0" builtinId="0"/>
    <cellStyle name="Normal 12 3" xfId="14" xr:uid="{4ED16720-F766-4260-B005-87CDBB1BBBDF}"/>
    <cellStyle name="Normal 13 2" xfId="3" xr:uid="{7F36F41F-DD2E-4958-A6DC-A19C8DD4CB80}"/>
    <cellStyle name="Normal 19" xfId="15" xr:uid="{64FB9F40-6B94-473A-B014-71A075E9E278}"/>
    <cellStyle name="Normal 2" xfId="5" xr:uid="{E9B0B614-2D90-41FF-81EA-EDDD4068B81A}"/>
    <cellStyle name="Normal 2 2" xfId="17" xr:uid="{C71A6A60-421C-41AF-8902-163E4B7D8FED}"/>
    <cellStyle name="Normal 2 2 2" xfId="7" xr:uid="{B025C628-1A1C-4AE2-BA48-C277F559F692}"/>
    <cellStyle name="Normal 2 3" xfId="23" xr:uid="{819A8DF7-2B9D-4EC3-8DE2-8C39A0EF0172}"/>
    <cellStyle name="Normal 2 5" xfId="16" xr:uid="{FCEBC4E7-7CD8-4DA7-A7FA-0C481A4E60B0}"/>
    <cellStyle name="Normal 3" xfId="4" xr:uid="{8FCC51BE-B84F-4B64-A9A3-3AC4D31E62FD}"/>
    <cellStyle name="Normal 4" xfId="11" xr:uid="{24510AB5-6231-4CF1-8A95-0749F2304B1B}"/>
    <cellStyle name="Normal 4 2" xfId="18" xr:uid="{C49A6049-95F5-4325-9053-85C41CEF3273}"/>
    <cellStyle name="Normal 5" xfId="9" xr:uid="{D9EE130C-E5E2-4347-8B54-951249256364}"/>
    <cellStyle name="Normal 5 2" xfId="12" xr:uid="{9F604425-7A9D-4D4B-95E5-9304DF374A18}"/>
    <cellStyle name="Normal 5 3" xfId="13" xr:uid="{466EB8CE-055A-410E-B06C-DEE800B00DC0}"/>
    <cellStyle name="Normal 6" xfId="19" xr:uid="{44CD59DC-57FE-4256-90B9-D2A591582D75}"/>
    <cellStyle name="Normal 6 2" xfId="10" xr:uid="{118E7A39-2350-4E5F-8BAE-D98B341C17AB}"/>
    <cellStyle name="Normal 7" xfId="20" xr:uid="{D52B1AD6-E163-442D-9213-67429C322058}"/>
    <cellStyle name="Sortie" xfId="8" builtinId="21"/>
  </cellStyles>
  <dxfs count="0"/>
  <tableStyles count="0" defaultTableStyle="TableStyleMedium2" defaultPivotStyle="PivotStyleLight16"/>
  <colors>
    <mruColors>
      <color rgb="FFE2EFD9"/>
      <color rgb="FF748A96"/>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1</xdr:rowOff>
    </xdr:from>
    <xdr:to>
      <xdr:col>6</xdr:col>
      <xdr:colOff>768980</xdr:colOff>
      <xdr:row>38</xdr:row>
      <xdr:rowOff>89648</xdr:rowOff>
    </xdr:to>
    <xdr:pic>
      <xdr:nvPicPr>
        <xdr:cNvPr id="4" name="Image 3">
          <a:extLst>
            <a:ext uri="{FF2B5EF4-FFF2-40B4-BE49-F238E27FC236}">
              <a16:creationId xmlns:a16="http://schemas.microsoft.com/office/drawing/2014/main" id="{D19D0B02-353D-1A80-1A56-1AB2F7186BA4}"/>
            </a:ext>
          </a:extLst>
        </xdr:cNvPr>
        <xdr:cNvPicPr>
          <a:picLocks noChangeAspect="1"/>
        </xdr:cNvPicPr>
      </xdr:nvPicPr>
      <xdr:blipFill>
        <a:blip xmlns:r="http://schemas.openxmlformats.org/officeDocument/2006/relationships" r:embed="rId1"/>
        <a:stretch>
          <a:fillRect/>
        </a:stretch>
      </xdr:blipFill>
      <xdr:spPr>
        <a:xfrm>
          <a:off x="0" y="971177"/>
          <a:ext cx="5699568" cy="64994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803730</xdr:colOff>
      <xdr:row>40</xdr:row>
      <xdr:rowOff>0</xdr:rowOff>
    </xdr:to>
    <xdr:pic>
      <xdr:nvPicPr>
        <xdr:cNvPr id="2" name="Image 1">
          <a:extLst>
            <a:ext uri="{FF2B5EF4-FFF2-40B4-BE49-F238E27FC236}">
              <a16:creationId xmlns:a16="http://schemas.microsoft.com/office/drawing/2014/main" id="{8C684D58-10F4-FE34-E320-58D77A8AEF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56730" cy="77851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25400</xdr:colOff>
      <xdr:row>0</xdr:row>
      <xdr:rowOff>76200</xdr:rowOff>
    </xdr:from>
    <xdr:to>
      <xdr:col>6</xdr:col>
      <xdr:colOff>772135</xdr:colOff>
      <xdr:row>41</xdr:row>
      <xdr:rowOff>165100</xdr:rowOff>
    </xdr:to>
    <xdr:pic>
      <xdr:nvPicPr>
        <xdr:cNvPr id="2" name="Image 1">
          <a:extLst>
            <a:ext uri="{FF2B5EF4-FFF2-40B4-BE49-F238E27FC236}">
              <a16:creationId xmlns:a16="http://schemas.microsoft.com/office/drawing/2014/main" id="{2EACAD5C-E24E-6067-5E72-63E9F11A0DA5}"/>
            </a:ext>
          </a:extLst>
        </xdr:cNvPr>
        <xdr:cNvPicPr>
          <a:picLocks noChangeAspect="1"/>
        </xdr:cNvPicPr>
      </xdr:nvPicPr>
      <xdr:blipFill>
        <a:blip xmlns:r="http://schemas.openxmlformats.org/officeDocument/2006/relationships" r:embed="rId1"/>
        <a:stretch>
          <a:fillRect/>
        </a:stretch>
      </xdr:blipFill>
      <xdr:spPr>
        <a:xfrm>
          <a:off x="25400" y="76200"/>
          <a:ext cx="5699735" cy="8064500"/>
        </a:xfrm>
        <a:prstGeom prst="rect">
          <a:avLst/>
        </a:prstGeom>
      </xdr:spPr>
    </xdr:pic>
    <xdr:clientData/>
  </xdr:twoCellAnchor>
  <xdr:twoCellAnchor editAs="oneCell">
    <xdr:from>
      <xdr:col>0</xdr:col>
      <xdr:colOff>50800</xdr:colOff>
      <xdr:row>51</xdr:row>
      <xdr:rowOff>59237</xdr:rowOff>
    </xdr:from>
    <xdr:to>
      <xdr:col>6</xdr:col>
      <xdr:colOff>774700</xdr:colOff>
      <xdr:row>93</xdr:row>
      <xdr:rowOff>102179</xdr:rowOff>
    </xdr:to>
    <xdr:pic>
      <xdr:nvPicPr>
        <xdr:cNvPr id="3" name="Image 2">
          <a:extLst>
            <a:ext uri="{FF2B5EF4-FFF2-40B4-BE49-F238E27FC236}">
              <a16:creationId xmlns:a16="http://schemas.microsoft.com/office/drawing/2014/main" id="{16C47B90-3E02-BC14-E0F8-50C80EBC0D53}"/>
            </a:ext>
          </a:extLst>
        </xdr:cNvPr>
        <xdr:cNvPicPr>
          <a:picLocks noChangeAspect="1"/>
        </xdr:cNvPicPr>
      </xdr:nvPicPr>
      <xdr:blipFill>
        <a:blip xmlns:r="http://schemas.openxmlformats.org/officeDocument/2006/relationships" r:embed="rId2"/>
        <a:stretch>
          <a:fillRect/>
        </a:stretch>
      </xdr:blipFill>
      <xdr:spPr>
        <a:xfrm>
          <a:off x="50800" y="9939837"/>
          <a:ext cx="5676900" cy="80439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Cameroun-EITIReport/Documents%20partages/2020/03_Working/Database%20-%20ITIE-Cameroun%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x"/>
      <sheetName val="Flux à divulguer par projet "/>
      <sheetName val="Paiements Par Projets"/>
      <sheetName val="Adj by Company (STE)"/>
      <sheetName val="Adj by Company (GOV)"/>
      <sheetName val="Rep by Tax (All) "/>
      <sheetName val="Rep by Tax (Pétrolier)"/>
      <sheetName val="Rep by Tax (All)"/>
      <sheetName val="Rep by Tax (COTCO)"/>
      <sheetName val="Rep by Tax (Mines)"/>
      <sheetName val="Lists"/>
      <sheetName val="Taxes"/>
      <sheetName val="Rep by Comp"/>
      <sheetName val="Companies"/>
      <sheetName val="Ecart non justifié"/>
      <sheetName val="Total Ajustements"/>
      <sheetName val="1"/>
      <sheetName val="2"/>
      <sheetName val="3"/>
      <sheetName val="4"/>
      <sheetName val="5"/>
      <sheetName val="6"/>
      <sheetName val="7"/>
      <sheetName val="8"/>
      <sheetName val="COURS 2020"/>
    </sheetNames>
    <sheetDataSet>
      <sheetData sheetId="0"/>
      <sheetData sheetId="1"/>
      <sheetData sheetId="2"/>
      <sheetData sheetId="3"/>
      <sheetData sheetId="4"/>
      <sheetData sheetId="5"/>
      <sheetData sheetId="6"/>
      <sheetData sheetId="7"/>
      <sheetData sheetId="8"/>
      <sheetData sheetId="9"/>
      <sheetData sheetId="10">
        <row r="7">
          <cell r="A7" t="str">
            <v>1- Parts d'huile de la SNH-Etat (Petrole)</v>
          </cell>
        </row>
        <row r="97">
          <cell r="A97" t="str">
            <v>FD non soumis par la Société Extractive</v>
          </cell>
        </row>
        <row r="98">
          <cell r="A98" t="str">
            <v>FD non soumis par l'Etat</v>
          </cell>
        </row>
        <row r="99">
          <cell r="A99" t="str">
            <v>Montants non déclarés par la Société Extractive</v>
          </cell>
        </row>
        <row r="100">
          <cell r="A100" t="str">
            <v>Montants non déclarés par l'Etat</v>
          </cell>
        </row>
        <row r="101">
          <cell r="A101" t="str">
            <v xml:space="preserve">Détail non soumis par la Société Extractive </v>
          </cell>
        </row>
        <row r="102">
          <cell r="A102" t="str">
            <v>Détail non soumis par l'Etat</v>
          </cell>
        </row>
        <row r="103">
          <cell r="A103" t="str">
            <v>Taxes non reportées par la Société Extractive</v>
          </cell>
        </row>
        <row r="104">
          <cell r="A104" t="str">
            <v>Taxes non reportées par l'Etat</v>
          </cell>
        </row>
        <row r="105">
          <cell r="A105" t="str">
            <v>Pièces justificatives non soumises par l'Entreprise Extractive</v>
          </cell>
        </row>
        <row r="106">
          <cell r="A106" t="str">
            <v>Pièces justificatives non soumises par l'Etat</v>
          </cell>
        </row>
        <row r="107">
          <cell r="A107" t="str">
            <v>Différence de change</v>
          </cell>
        </row>
        <row r="108">
          <cell r="A108" t="str">
            <v>Déclaration non reconnue par la Société Extractive</v>
          </cell>
        </row>
        <row r="109">
          <cell r="A109" t="str">
            <v>Déclaration non reconnue par l'Etat</v>
          </cell>
        </row>
        <row r="110">
          <cell r="A110" t="str">
            <v>Non significatif &lt; 10 M FCFA</v>
          </cell>
        </row>
        <row r="111">
          <cell r="A111" t="str">
            <v>Paiements en nature</v>
          </cell>
        </row>
      </sheetData>
      <sheetData sheetId="11"/>
      <sheetData sheetId="12"/>
      <sheetData sheetId="13">
        <row r="2">
          <cell r="B2" t="str">
            <v>SNH</v>
          </cell>
        </row>
      </sheetData>
      <sheetData sheetId="14"/>
      <sheetData sheetId="15"/>
      <sheetData sheetId="16">
        <row r="5">
          <cell r="X5">
            <v>0</v>
          </cell>
        </row>
      </sheetData>
      <sheetData sheetId="17">
        <row r="5">
          <cell r="X5">
            <v>0</v>
          </cell>
        </row>
      </sheetData>
      <sheetData sheetId="18">
        <row r="5">
          <cell r="X5">
            <v>0</v>
          </cell>
        </row>
      </sheetData>
      <sheetData sheetId="19">
        <row r="5">
          <cell r="X5">
            <v>0</v>
          </cell>
        </row>
      </sheetData>
      <sheetData sheetId="20">
        <row r="5">
          <cell r="X5">
            <v>0</v>
          </cell>
        </row>
      </sheetData>
      <sheetData sheetId="21">
        <row r="5">
          <cell r="X5">
            <v>0</v>
          </cell>
        </row>
      </sheetData>
      <sheetData sheetId="22">
        <row r="5">
          <cell r="X5">
            <v>0</v>
          </cell>
        </row>
      </sheetData>
      <sheetData sheetId="23">
        <row r="5">
          <cell r="X5">
            <v>0</v>
          </cell>
        </row>
      </sheetData>
      <sheetData sheetId="2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https://www.londonstockexchange.com/exchange/searchengine/search.html?lang=en&amp;x=-1361&amp;y=-149&amp;q=vog" TargetMode="External"/></Relationships>
</file>

<file path=xl/worksheets/_rels/sheet1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82580-0AA5-4520-84F0-4FEF6E2A4F7F}">
  <dimension ref="A1:A22"/>
  <sheetViews>
    <sheetView workbookViewId="0">
      <selection activeCell="A32" sqref="A32"/>
    </sheetView>
  </sheetViews>
  <sheetFormatPr baseColWidth="10" defaultColWidth="11.44140625" defaultRowHeight="17.399999999999999"/>
  <cols>
    <col min="1" max="1" width="88.77734375" style="463" bestFit="1" customWidth="1"/>
    <col min="2" max="16384" width="11.44140625" style="463"/>
  </cols>
  <sheetData>
    <row r="1" spans="1:1">
      <c r="A1" s="462" t="s">
        <v>534</v>
      </c>
    </row>
    <row r="2" spans="1:1">
      <c r="A2" s="462" t="s">
        <v>535</v>
      </c>
    </row>
    <row r="3" spans="1:1">
      <c r="A3" s="462" t="s">
        <v>536</v>
      </c>
    </row>
    <row r="4" spans="1:1">
      <c r="A4" s="462" t="s">
        <v>537</v>
      </c>
    </row>
    <row r="5" spans="1:1">
      <c r="A5" s="462" t="s">
        <v>538</v>
      </c>
    </row>
    <row r="6" spans="1:1">
      <c r="A6" s="462" t="s">
        <v>539</v>
      </c>
    </row>
    <row r="7" spans="1:1">
      <c r="A7" s="462" t="s">
        <v>540</v>
      </c>
    </row>
    <row r="8" spans="1:1">
      <c r="A8" s="462" t="s">
        <v>541</v>
      </c>
    </row>
    <row r="9" spans="1:1">
      <c r="A9" s="462" t="s">
        <v>542</v>
      </c>
    </row>
    <row r="10" spans="1:1">
      <c r="A10" s="462" t="s">
        <v>543</v>
      </c>
    </row>
    <row r="11" spans="1:1">
      <c r="A11" s="462" t="s">
        <v>544</v>
      </c>
    </row>
    <row r="12" spans="1:1">
      <c r="A12" s="462" t="s">
        <v>545</v>
      </c>
    </row>
    <row r="13" spans="1:1">
      <c r="A13" s="462" t="s">
        <v>2018</v>
      </c>
    </row>
    <row r="14" spans="1:1">
      <c r="A14" s="462" t="s">
        <v>2019</v>
      </c>
    </row>
    <row r="15" spans="1:1">
      <c r="A15" s="462" t="s">
        <v>546</v>
      </c>
    </row>
    <row r="16" spans="1:1">
      <c r="A16" s="462" t="s">
        <v>547</v>
      </c>
    </row>
    <row r="17" spans="1:1">
      <c r="A17" s="462" t="s">
        <v>548</v>
      </c>
    </row>
    <row r="18" spans="1:1">
      <c r="A18" s="462" t="s">
        <v>2020</v>
      </c>
    </row>
    <row r="19" spans="1:1">
      <c r="A19" s="462" t="s">
        <v>2021</v>
      </c>
    </row>
    <row r="20" spans="1:1">
      <c r="A20" s="462" t="s">
        <v>2022</v>
      </c>
    </row>
    <row r="21" spans="1:1">
      <c r="A21" s="462" t="s">
        <v>2048</v>
      </c>
    </row>
    <row r="22" spans="1:1">
      <c r="A22" s="462"/>
    </row>
  </sheetData>
  <pageMargins left="0.7" right="0.7" top="0.75" bottom="0.75" header="0.3" footer="0.3"/>
  <pageSetup paperSize="9"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B7685-5696-48BF-9D6A-448F02877CE6}">
  <dimension ref="A2:J191"/>
  <sheetViews>
    <sheetView topLeftCell="A180" workbookViewId="0">
      <selection activeCell="C2" sqref="C2:C3"/>
    </sheetView>
  </sheetViews>
  <sheetFormatPr baseColWidth="10" defaultColWidth="11.44140625" defaultRowHeight="10.199999999999999"/>
  <cols>
    <col min="1" max="1" width="10.109375" style="606" bestFit="1" customWidth="1"/>
    <col min="2" max="2" width="7.109375" style="606" bestFit="1" customWidth="1"/>
    <col min="3" max="3" width="8.77734375" style="606" bestFit="1" customWidth="1"/>
    <col min="4" max="4" width="33.77734375" style="606" bestFit="1" customWidth="1"/>
    <col min="5" max="5" width="10.77734375" style="608" bestFit="1" customWidth="1"/>
    <col min="6" max="6" width="8.109375" style="608" bestFit="1" customWidth="1"/>
    <col min="7" max="7" width="10.77734375" style="607" bestFit="1" customWidth="1"/>
    <col min="8" max="8" width="8.109375" style="607" bestFit="1" customWidth="1"/>
    <col min="9" max="9" width="11.44140625" style="606"/>
    <col min="10" max="10" width="17.6640625" style="606" bestFit="1" customWidth="1"/>
    <col min="11" max="16384" width="11.44140625" style="606"/>
  </cols>
  <sheetData>
    <row r="2" spans="1:8" ht="27" customHeight="1">
      <c r="A2" s="736" t="s">
        <v>269</v>
      </c>
      <c r="B2" s="736" t="s">
        <v>279</v>
      </c>
      <c r="C2" s="736" t="s">
        <v>54</v>
      </c>
      <c r="D2" s="736" t="s">
        <v>280</v>
      </c>
      <c r="E2" s="738" t="s">
        <v>281</v>
      </c>
      <c r="F2" s="738"/>
      <c r="G2" s="735" t="s">
        <v>282</v>
      </c>
      <c r="H2" s="735"/>
    </row>
    <row r="3" spans="1:8" ht="31.2" thickBot="1">
      <c r="A3" s="737"/>
      <c r="B3" s="737"/>
      <c r="C3" s="737"/>
      <c r="D3" s="737"/>
      <c r="E3" s="584" t="s">
        <v>283</v>
      </c>
      <c r="F3" s="584" t="s">
        <v>284</v>
      </c>
      <c r="G3" s="585" t="s">
        <v>283</v>
      </c>
      <c r="H3" s="585" t="s">
        <v>284</v>
      </c>
    </row>
    <row r="4" spans="1:8">
      <c r="A4" s="586" t="s">
        <v>14</v>
      </c>
      <c r="B4" s="587" t="s">
        <v>285</v>
      </c>
      <c r="C4" s="586" t="s">
        <v>286</v>
      </c>
      <c r="D4" s="586" t="s">
        <v>287</v>
      </c>
      <c r="E4" s="588"/>
      <c r="F4" s="588">
        <v>0</v>
      </c>
      <c r="H4" s="589"/>
    </row>
    <row r="5" spans="1:8">
      <c r="A5" s="586" t="s">
        <v>14</v>
      </c>
      <c r="B5" s="587" t="s">
        <v>285</v>
      </c>
      <c r="C5" s="586" t="s">
        <v>286</v>
      </c>
      <c r="D5" s="586" t="s">
        <v>288</v>
      </c>
      <c r="E5" s="588"/>
      <c r="F5" s="588">
        <v>0</v>
      </c>
      <c r="G5" s="589"/>
      <c r="H5" s="589"/>
    </row>
    <row r="6" spans="1:8">
      <c r="A6" s="586" t="s">
        <v>14</v>
      </c>
      <c r="B6" s="587" t="s">
        <v>285</v>
      </c>
      <c r="C6" s="586" t="s">
        <v>286</v>
      </c>
      <c r="D6" s="586" t="s">
        <v>289</v>
      </c>
      <c r="E6" s="588"/>
      <c r="F6" s="588">
        <v>0</v>
      </c>
      <c r="G6" s="589"/>
      <c r="H6" s="589"/>
    </row>
    <row r="7" spans="1:8">
      <c r="A7" s="586" t="s">
        <v>14</v>
      </c>
      <c r="B7" s="587" t="s">
        <v>285</v>
      </c>
      <c r="C7" s="586" t="s">
        <v>286</v>
      </c>
      <c r="D7" s="586" t="s">
        <v>290</v>
      </c>
      <c r="E7" s="588"/>
      <c r="F7" s="588">
        <v>0</v>
      </c>
      <c r="G7" s="589"/>
      <c r="H7" s="589"/>
    </row>
    <row r="8" spans="1:8">
      <c r="A8" s="586" t="s">
        <v>14</v>
      </c>
      <c r="B8" s="587" t="s">
        <v>291</v>
      </c>
      <c r="C8" s="586" t="s">
        <v>292</v>
      </c>
      <c r="D8" s="586" t="s">
        <v>287</v>
      </c>
      <c r="E8" s="588">
        <v>105</v>
      </c>
      <c r="F8" s="588">
        <v>0</v>
      </c>
      <c r="G8" s="590"/>
      <c r="H8" s="589"/>
    </row>
    <row r="9" spans="1:8">
      <c r="A9" s="586" t="s">
        <v>14</v>
      </c>
      <c r="B9" s="587" t="s">
        <v>291</v>
      </c>
      <c r="C9" s="586" t="s">
        <v>292</v>
      </c>
      <c r="D9" s="586" t="s">
        <v>288</v>
      </c>
      <c r="E9" s="588">
        <v>72</v>
      </c>
      <c r="F9" s="588">
        <v>0</v>
      </c>
      <c r="G9" s="590"/>
      <c r="H9" s="589"/>
    </row>
    <row r="10" spans="1:8">
      <c r="A10" s="586" t="s">
        <v>14</v>
      </c>
      <c r="B10" s="587" t="s">
        <v>291</v>
      </c>
      <c r="C10" s="586" t="s">
        <v>292</v>
      </c>
      <c r="D10" s="586" t="s">
        <v>289</v>
      </c>
      <c r="E10" s="588">
        <v>0</v>
      </c>
      <c r="F10" s="588">
        <v>0</v>
      </c>
      <c r="G10" s="589"/>
      <c r="H10" s="589"/>
    </row>
    <row r="11" spans="1:8">
      <c r="A11" s="586" t="s">
        <v>14</v>
      </c>
      <c r="B11" s="587" t="s">
        <v>291</v>
      </c>
      <c r="C11" s="586" t="s">
        <v>292</v>
      </c>
      <c r="D11" s="586" t="s">
        <v>290</v>
      </c>
      <c r="E11" s="588">
        <v>52</v>
      </c>
      <c r="F11" s="588">
        <v>0</v>
      </c>
      <c r="G11" s="590"/>
      <c r="H11" s="589"/>
    </row>
    <row r="12" spans="1:8">
      <c r="A12" s="586" t="s">
        <v>14</v>
      </c>
      <c r="B12" s="587" t="s">
        <v>293</v>
      </c>
      <c r="C12" s="586" t="s">
        <v>286</v>
      </c>
      <c r="D12" s="586" t="s">
        <v>287</v>
      </c>
      <c r="E12" s="588"/>
      <c r="F12" s="588">
        <v>0</v>
      </c>
      <c r="G12" s="589"/>
      <c r="H12" s="589"/>
    </row>
    <row r="13" spans="1:8">
      <c r="A13" s="586" t="s">
        <v>14</v>
      </c>
      <c r="B13" s="587" t="s">
        <v>293</v>
      </c>
      <c r="C13" s="586" t="s">
        <v>286</v>
      </c>
      <c r="D13" s="586" t="s">
        <v>288</v>
      </c>
      <c r="E13" s="588"/>
      <c r="F13" s="588">
        <v>0</v>
      </c>
      <c r="G13" s="589"/>
      <c r="H13" s="589"/>
    </row>
    <row r="14" spans="1:8">
      <c r="A14" s="586" t="s">
        <v>14</v>
      </c>
      <c r="B14" s="587" t="s">
        <v>293</v>
      </c>
      <c r="C14" s="586" t="s">
        <v>286</v>
      </c>
      <c r="D14" s="586" t="s">
        <v>289</v>
      </c>
      <c r="E14" s="588"/>
      <c r="F14" s="588">
        <v>0</v>
      </c>
      <c r="G14" s="589"/>
      <c r="H14" s="589"/>
    </row>
    <row r="15" spans="1:8">
      <c r="A15" s="586" t="s">
        <v>14</v>
      </c>
      <c r="B15" s="587" t="s">
        <v>293</v>
      </c>
      <c r="C15" s="586" t="s">
        <v>286</v>
      </c>
      <c r="D15" s="586" t="s">
        <v>290</v>
      </c>
      <c r="E15" s="588"/>
      <c r="F15" s="588">
        <v>0</v>
      </c>
      <c r="G15" s="589"/>
      <c r="H15" s="589"/>
    </row>
    <row r="16" spans="1:8">
      <c r="A16" s="586" t="s">
        <v>14</v>
      </c>
      <c r="B16" s="587" t="s">
        <v>293</v>
      </c>
      <c r="C16" s="586" t="s">
        <v>292</v>
      </c>
      <c r="D16" s="586" t="s">
        <v>287</v>
      </c>
      <c r="E16" s="588">
        <v>45</v>
      </c>
      <c r="F16" s="588">
        <v>0</v>
      </c>
      <c r="G16" s="590"/>
      <c r="H16" s="589"/>
    </row>
    <row r="17" spans="1:8">
      <c r="A17" s="586" t="s">
        <v>14</v>
      </c>
      <c r="B17" s="587" t="s">
        <v>293</v>
      </c>
      <c r="C17" s="586" t="s">
        <v>292</v>
      </c>
      <c r="D17" s="586" t="s">
        <v>288</v>
      </c>
      <c r="E17" s="588">
        <v>62</v>
      </c>
      <c r="F17" s="588">
        <v>0</v>
      </c>
      <c r="G17" s="590"/>
      <c r="H17" s="589"/>
    </row>
    <row r="18" spans="1:8">
      <c r="A18" s="586" t="s">
        <v>14</v>
      </c>
      <c r="B18" s="587" t="s">
        <v>293</v>
      </c>
      <c r="C18" s="586" t="s">
        <v>292</v>
      </c>
      <c r="D18" s="586" t="s">
        <v>289</v>
      </c>
      <c r="E18" s="588">
        <v>0</v>
      </c>
      <c r="F18" s="588">
        <v>0</v>
      </c>
      <c r="G18" s="589"/>
      <c r="H18" s="589"/>
    </row>
    <row r="19" spans="1:8">
      <c r="A19" s="586" t="s">
        <v>14</v>
      </c>
      <c r="B19" s="587" t="s">
        <v>293</v>
      </c>
      <c r="C19" s="586" t="s">
        <v>292</v>
      </c>
      <c r="D19" s="586" t="s">
        <v>290</v>
      </c>
      <c r="E19" s="588">
        <v>22</v>
      </c>
      <c r="F19" s="588">
        <v>0</v>
      </c>
      <c r="G19" s="589"/>
      <c r="H19" s="589"/>
    </row>
    <row r="20" spans="1:8">
      <c r="A20" s="591"/>
      <c r="B20" s="592"/>
      <c r="C20" s="592"/>
      <c r="D20" s="593" t="s">
        <v>294</v>
      </c>
      <c r="E20" s="594">
        <f>SUM(E4:E19)</f>
        <v>358</v>
      </c>
      <c r="F20" s="594">
        <f t="shared" ref="F20:H20" si="0">SUM(F4:F19)</f>
        <v>0</v>
      </c>
      <c r="G20" s="595">
        <f>SUM(G5:G19)</f>
        <v>0</v>
      </c>
      <c r="H20" s="595">
        <f t="shared" si="0"/>
        <v>0</v>
      </c>
    </row>
    <row r="21" spans="1:8">
      <c r="A21" s="596" t="s">
        <v>17</v>
      </c>
      <c r="B21" s="597" t="s">
        <v>285</v>
      </c>
      <c r="C21" s="596" t="s">
        <v>286</v>
      </c>
      <c r="D21" s="596" t="s">
        <v>287</v>
      </c>
      <c r="E21" s="598">
        <v>0</v>
      </c>
      <c r="F21" s="598">
        <v>1</v>
      </c>
      <c r="G21" s="599"/>
      <c r="H21" s="600">
        <v>0.86629999999999996</v>
      </c>
    </row>
    <row r="22" spans="1:8">
      <c r="A22" s="596" t="s">
        <v>17</v>
      </c>
      <c r="B22" s="597" t="s">
        <v>285</v>
      </c>
      <c r="C22" s="596" t="s">
        <v>286</v>
      </c>
      <c r="D22" s="596" t="s">
        <v>288</v>
      </c>
      <c r="E22" s="598">
        <v>7</v>
      </c>
      <c r="F22" s="598">
        <v>5</v>
      </c>
      <c r="G22" s="600">
        <v>0.60701682400000001</v>
      </c>
      <c r="H22" s="600">
        <v>1.2392000000000001</v>
      </c>
    </row>
    <row r="23" spans="1:8">
      <c r="A23" s="596" t="s">
        <v>17</v>
      </c>
      <c r="B23" s="597" t="s">
        <v>285</v>
      </c>
      <c r="C23" s="596" t="s">
        <v>286</v>
      </c>
      <c r="D23" s="596" t="s">
        <v>289</v>
      </c>
      <c r="E23" s="598">
        <v>23</v>
      </c>
      <c r="F23" s="598">
        <v>5</v>
      </c>
      <c r="G23" s="600">
        <v>1.966713038</v>
      </c>
      <c r="H23" s="600">
        <v>0.2109</v>
      </c>
    </row>
    <row r="24" spans="1:8">
      <c r="A24" s="596" t="s">
        <v>17</v>
      </c>
      <c r="B24" s="597" t="s">
        <v>285</v>
      </c>
      <c r="C24" s="596" t="s">
        <v>286</v>
      </c>
      <c r="D24" s="596" t="s">
        <v>290</v>
      </c>
      <c r="E24" s="598">
        <v>72</v>
      </c>
      <c r="F24" s="598">
        <v>0</v>
      </c>
      <c r="G24" s="600">
        <v>2.8134667819999999</v>
      </c>
      <c r="H24" s="599"/>
    </row>
    <row r="25" spans="1:8">
      <c r="A25" s="596" t="s">
        <v>17</v>
      </c>
      <c r="B25" s="597" t="s">
        <v>291</v>
      </c>
      <c r="C25" s="596" t="s">
        <v>292</v>
      </c>
      <c r="D25" s="596" t="s">
        <v>287</v>
      </c>
      <c r="E25" s="598">
        <v>0</v>
      </c>
      <c r="F25" s="598">
        <v>0</v>
      </c>
      <c r="G25" s="599"/>
      <c r="H25" s="599"/>
    </row>
    <row r="26" spans="1:8">
      <c r="A26" s="596" t="s">
        <v>17</v>
      </c>
      <c r="B26" s="597" t="s">
        <v>291</v>
      </c>
      <c r="C26" s="596" t="s">
        <v>292</v>
      </c>
      <c r="D26" s="596" t="s">
        <v>288</v>
      </c>
      <c r="E26" s="598">
        <v>0</v>
      </c>
      <c r="F26" s="598">
        <v>8</v>
      </c>
      <c r="G26" s="599"/>
      <c r="H26" s="599">
        <v>0.98240000000000005</v>
      </c>
    </row>
    <row r="27" spans="1:8">
      <c r="A27" s="596" t="s">
        <v>17</v>
      </c>
      <c r="B27" s="597" t="s">
        <v>291</v>
      </c>
      <c r="C27" s="596" t="s">
        <v>292</v>
      </c>
      <c r="D27" s="596" t="s">
        <v>289</v>
      </c>
      <c r="E27" s="598">
        <v>5</v>
      </c>
      <c r="F27" s="598">
        <v>6</v>
      </c>
      <c r="G27" s="599">
        <v>0.160299108</v>
      </c>
      <c r="H27" s="599">
        <v>0.45279999999999998</v>
      </c>
    </row>
    <row r="28" spans="1:8">
      <c r="A28" s="596" t="s">
        <v>17</v>
      </c>
      <c r="B28" s="597" t="s">
        <v>291</v>
      </c>
      <c r="C28" s="596" t="s">
        <v>292</v>
      </c>
      <c r="D28" s="596" t="s">
        <v>290</v>
      </c>
      <c r="E28" s="598">
        <v>93</v>
      </c>
      <c r="F28" s="598">
        <v>0</v>
      </c>
      <c r="G28" s="599">
        <v>1.0556133599999999</v>
      </c>
      <c r="H28" s="599"/>
    </row>
    <row r="29" spans="1:8">
      <c r="A29" s="596" t="s">
        <v>17</v>
      </c>
      <c r="B29" s="597" t="s">
        <v>293</v>
      </c>
      <c r="C29" s="596" t="s">
        <v>286</v>
      </c>
      <c r="D29" s="596" t="s">
        <v>287</v>
      </c>
      <c r="E29" s="598">
        <v>0</v>
      </c>
      <c r="F29" s="598">
        <v>0</v>
      </c>
      <c r="G29" s="599"/>
      <c r="H29" s="599"/>
    </row>
    <row r="30" spans="1:8">
      <c r="A30" s="596" t="s">
        <v>17</v>
      </c>
      <c r="B30" s="597" t="s">
        <v>293</v>
      </c>
      <c r="C30" s="596" t="s">
        <v>286</v>
      </c>
      <c r="D30" s="596" t="s">
        <v>288</v>
      </c>
      <c r="E30" s="598">
        <v>2</v>
      </c>
      <c r="F30" s="598">
        <v>0</v>
      </c>
      <c r="G30" s="600">
        <v>0.19373876300000001</v>
      </c>
      <c r="H30" s="599"/>
    </row>
    <row r="31" spans="1:8">
      <c r="A31" s="596" t="s">
        <v>17</v>
      </c>
      <c r="B31" s="597" t="s">
        <v>293</v>
      </c>
      <c r="C31" s="596" t="s">
        <v>286</v>
      </c>
      <c r="D31" s="596" t="s">
        <v>289</v>
      </c>
      <c r="E31" s="598">
        <v>7</v>
      </c>
      <c r="F31" s="598">
        <v>0</v>
      </c>
      <c r="G31" s="600">
        <v>0.37809797099999998</v>
      </c>
      <c r="H31" s="599"/>
    </row>
    <row r="32" spans="1:8">
      <c r="A32" s="596" t="s">
        <v>17</v>
      </c>
      <c r="B32" s="597" t="s">
        <v>293</v>
      </c>
      <c r="C32" s="596" t="s">
        <v>286</v>
      </c>
      <c r="D32" s="596" t="s">
        <v>290</v>
      </c>
      <c r="E32" s="598">
        <v>13</v>
      </c>
      <c r="F32" s="598">
        <v>0</v>
      </c>
      <c r="G32" s="600">
        <v>0.35853784900000002</v>
      </c>
      <c r="H32" s="599"/>
    </row>
    <row r="33" spans="1:8">
      <c r="A33" s="596" t="s">
        <v>17</v>
      </c>
      <c r="B33" s="597" t="s">
        <v>293</v>
      </c>
      <c r="C33" s="596" t="s">
        <v>292</v>
      </c>
      <c r="D33" s="596" t="s">
        <v>287</v>
      </c>
      <c r="E33" s="598">
        <v>0</v>
      </c>
      <c r="F33" s="598">
        <v>0</v>
      </c>
      <c r="G33" s="599"/>
      <c r="H33" s="599"/>
    </row>
    <row r="34" spans="1:8">
      <c r="A34" s="596" t="s">
        <v>17</v>
      </c>
      <c r="B34" s="597" t="s">
        <v>293</v>
      </c>
      <c r="C34" s="596" t="s">
        <v>292</v>
      </c>
      <c r="D34" s="596" t="s">
        <v>288</v>
      </c>
      <c r="E34" s="598">
        <v>0</v>
      </c>
      <c r="F34" s="598">
        <v>0</v>
      </c>
      <c r="G34" s="599"/>
      <c r="H34" s="599"/>
    </row>
    <row r="35" spans="1:8">
      <c r="A35" s="596" t="s">
        <v>17</v>
      </c>
      <c r="B35" s="597" t="s">
        <v>293</v>
      </c>
      <c r="C35" s="596" t="s">
        <v>292</v>
      </c>
      <c r="D35" s="596" t="s">
        <v>289</v>
      </c>
      <c r="E35" s="598">
        <v>0</v>
      </c>
      <c r="F35" s="598">
        <v>1</v>
      </c>
      <c r="G35" s="599"/>
      <c r="H35" s="599">
        <v>9.4999999999999998E-3</v>
      </c>
    </row>
    <row r="36" spans="1:8">
      <c r="A36" s="596" t="s">
        <v>17</v>
      </c>
      <c r="B36" s="597" t="s">
        <v>293</v>
      </c>
      <c r="C36" s="596" t="s">
        <v>292</v>
      </c>
      <c r="D36" s="596" t="s">
        <v>290</v>
      </c>
      <c r="E36" s="598">
        <v>8</v>
      </c>
      <c r="F36" s="598">
        <v>0</v>
      </c>
      <c r="G36" s="599">
        <v>7.3952255999999994E-2</v>
      </c>
      <c r="H36" s="599"/>
    </row>
    <row r="37" spans="1:8">
      <c r="A37" s="591"/>
      <c r="B37" s="592"/>
      <c r="C37" s="592"/>
      <c r="D37" s="593" t="s">
        <v>294</v>
      </c>
      <c r="E37" s="594">
        <f>SUM(E21:E36)</f>
        <v>230</v>
      </c>
      <c r="F37" s="594">
        <f t="shared" ref="F37" si="1">SUM(F21:F36)</f>
        <v>26</v>
      </c>
      <c r="G37" s="595">
        <f>SUM(G22:G36)</f>
        <v>7.6074359509999994</v>
      </c>
      <c r="H37" s="595">
        <f t="shared" ref="H37" si="2">SUM(H21:H36)</f>
        <v>3.7611000000000003</v>
      </c>
    </row>
    <row r="38" spans="1:8">
      <c r="A38" s="586" t="s">
        <v>19</v>
      </c>
      <c r="B38" s="587" t="s">
        <v>285</v>
      </c>
      <c r="C38" s="586" t="s">
        <v>286</v>
      </c>
      <c r="D38" s="586" t="s">
        <v>287</v>
      </c>
      <c r="E38" s="588"/>
      <c r="F38" s="588"/>
      <c r="G38" s="589"/>
      <c r="H38" s="589"/>
    </row>
    <row r="39" spans="1:8">
      <c r="A39" s="586" t="s">
        <v>19</v>
      </c>
      <c r="B39" s="587" t="s">
        <v>285</v>
      </c>
      <c r="C39" s="586" t="s">
        <v>286</v>
      </c>
      <c r="D39" s="586" t="s">
        <v>288</v>
      </c>
      <c r="E39" s="588"/>
      <c r="F39" s="588"/>
      <c r="G39" s="589"/>
      <c r="H39" s="589"/>
    </row>
    <row r="40" spans="1:8">
      <c r="A40" s="586" t="s">
        <v>19</v>
      </c>
      <c r="B40" s="587" t="s">
        <v>285</v>
      </c>
      <c r="C40" s="586" t="s">
        <v>286</v>
      </c>
      <c r="D40" s="586" t="s">
        <v>289</v>
      </c>
      <c r="E40" s="588"/>
      <c r="F40" s="588"/>
      <c r="G40" s="589"/>
      <c r="H40" s="589"/>
    </row>
    <row r="41" spans="1:8">
      <c r="A41" s="586" t="s">
        <v>19</v>
      </c>
      <c r="B41" s="587" t="s">
        <v>285</v>
      </c>
      <c r="C41" s="586" t="s">
        <v>286</v>
      </c>
      <c r="D41" s="586" t="s">
        <v>290</v>
      </c>
      <c r="E41" s="588"/>
      <c r="F41" s="588"/>
      <c r="G41" s="589"/>
      <c r="H41" s="589"/>
    </row>
    <row r="42" spans="1:8">
      <c r="A42" s="586" t="s">
        <v>19</v>
      </c>
      <c r="B42" s="587" t="s">
        <v>291</v>
      </c>
      <c r="C42" s="586" t="s">
        <v>292</v>
      </c>
      <c r="D42" s="586" t="s">
        <v>287</v>
      </c>
      <c r="E42" s="588"/>
      <c r="F42" s="588"/>
      <c r="G42" s="589"/>
      <c r="H42" s="589"/>
    </row>
    <row r="43" spans="1:8">
      <c r="A43" s="586" t="s">
        <v>19</v>
      </c>
      <c r="B43" s="587" t="s">
        <v>291</v>
      </c>
      <c r="C43" s="586" t="s">
        <v>292</v>
      </c>
      <c r="D43" s="586" t="s">
        <v>288</v>
      </c>
      <c r="E43" s="588"/>
      <c r="F43" s="588"/>
      <c r="G43" s="589"/>
      <c r="H43" s="589"/>
    </row>
    <row r="44" spans="1:8">
      <c r="A44" s="586" t="s">
        <v>19</v>
      </c>
      <c r="B44" s="587" t="s">
        <v>291</v>
      </c>
      <c r="C44" s="586" t="s">
        <v>292</v>
      </c>
      <c r="D44" s="586" t="s">
        <v>289</v>
      </c>
      <c r="E44" s="588"/>
      <c r="F44" s="588"/>
      <c r="G44" s="589"/>
      <c r="H44" s="589"/>
    </row>
    <row r="45" spans="1:8">
      <c r="A45" s="586" t="s">
        <v>19</v>
      </c>
      <c r="B45" s="587" t="s">
        <v>291</v>
      </c>
      <c r="C45" s="586" t="s">
        <v>292</v>
      </c>
      <c r="D45" s="586" t="s">
        <v>290</v>
      </c>
      <c r="E45" s="588"/>
      <c r="F45" s="588"/>
      <c r="G45" s="589"/>
      <c r="H45" s="589"/>
    </row>
    <row r="46" spans="1:8">
      <c r="A46" s="586" t="s">
        <v>19</v>
      </c>
      <c r="B46" s="587" t="s">
        <v>293</v>
      </c>
      <c r="C46" s="586" t="s">
        <v>286</v>
      </c>
      <c r="D46" s="586" t="s">
        <v>287</v>
      </c>
      <c r="E46" s="588"/>
      <c r="F46" s="588"/>
      <c r="G46" s="589"/>
      <c r="H46" s="589"/>
    </row>
    <row r="47" spans="1:8">
      <c r="A47" s="586" t="s">
        <v>19</v>
      </c>
      <c r="B47" s="587" t="s">
        <v>293</v>
      </c>
      <c r="C47" s="586" t="s">
        <v>286</v>
      </c>
      <c r="D47" s="586" t="s">
        <v>288</v>
      </c>
      <c r="E47" s="588"/>
      <c r="F47" s="588"/>
      <c r="G47" s="589"/>
      <c r="H47" s="589"/>
    </row>
    <row r="48" spans="1:8">
      <c r="A48" s="586" t="s">
        <v>19</v>
      </c>
      <c r="B48" s="587" t="s">
        <v>293</v>
      </c>
      <c r="C48" s="586" t="s">
        <v>286</v>
      </c>
      <c r="D48" s="586" t="s">
        <v>289</v>
      </c>
      <c r="E48" s="588">
        <v>1</v>
      </c>
      <c r="F48" s="588"/>
      <c r="G48" s="589">
        <v>5.1307813000000001E-2</v>
      </c>
      <c r="H48" s="589"/>
    </row>
    <row r="49" spans="1:8">
      <c r="A49" s="586" t="s">
        <v>19</v>
      </c>
      <c r="B49" s="587" t="s">
        <v>293</v>
      </c>
      <c r="C49" s="586" t="s">
        <v>286</v>
      </c>
      <c r="D49" s="586" t="s">
        <v>290</v>
      </c>
      <c r="E49" s="588"/>
      <c r="F49" s="588"/>
      <c r="G49" s="589"/>
      <c r="H49" s="589"/>
    </row>
    <row r="50" spans="1:8">
      <c r="A50" s="586" t="s">
        <v>19</v>
      </c>
      <c r="B50" s="587" t="s">
        <v>293</v>
      </c>
      <c r="C50" s="586" t="s">
        <v>292</v>
      </c>
      <c r="D50" s="586" t="s">
        <v>287</v>
      </c>
      <c r="E50" s="588"/>
      <c r="F50" s="588"/>
      <c r="G50" s="589"/>
      <c r="H50" s="589"/>
    </row>
    <row r="51" spans="1:8">
      <c r="A51" s="586" t="s">
        <v>19</v>
      </c>
      <c r="B51" s="587" t="s">
        <v>293</v>
      </c>
      <c r="C51" s="586" t="s">
        <v>292</v>
      </c>
      <c r="D51" s="586" t="s">
        <v>288</v>
      </c>
      <c r="E51" s="588"/>
      <c r="F51" s="588"/>
      <c r="G51" s="589"/>
      <c r="H51" s="589"/>
    </row>
    <row r="52" spans="1:8">
      <c r="A52" s="586" t="s">
        <v>19</v>
      </c>
      <c r="B52" s="587" t="s">
        <v>293</v>
      </c>
      <c r="C52" s="586" t="s">
        <v>292</v>
      </c>
      <c r="D52" s="586" t="s">
        <v>289</v>
      </c>
      <c r="E52" s="588"/>
      <c r="F52" s="588"/>
      <c r="G52" s="589"/>
      <c r="H52" s="589"/>
    </row>
    <row r="53" spans="1:8">
      <c r="A53" s="586" t="s">
        <v>19</v>
      </c>
      <c r="B53" s="587" t="s">
        <v>293</v>
      </c>
      <c r="C53" s="586" t="s">
        <v>292</v>
      </c>
      <c r="D53" s="586" t="s">
        <v>290</v>
      </c>
      <c r="E53" s="588"/>
      <c r="F53" s="588"/>
      <c r="G53" s="589"/>
      <c r="H53" s="589"/>
    </row>
    <row r="54" spans="1:8">
      <c r="A54" s="591"/>
      <c r="B54" s="592"/>
      <c r="C54" s="592"/>
      <c r="D54" s="593" t="s">
        <v>294</v>
      </c>
      <c r="E54" s="594">
        <f>SUM(E38:E53)</f>
        <v>1</v>
      </c>
      <c r="F54" s="594">
        <f t="shared" ref="F54" si="3">SUM(F38:F53)</f>
        <v>0</v>
      </c>
      <c r="G54" s="595">
        <f>SUM(G39:G53)</f>
        <v>5.1307813000000001E-2</v>
      </c>
      <c r="H54" s="595">
        <f t="shared" ref="H54" si="4">SUM(H38:H53)</f>
        <v>0</v>
      </c>
    </row>
    <row r="55" spans="1:8">
      <c r="A55" s="596" t="s">
        <v>26</v>
      </c>
      <c r="B55" s="597" t="s">
        <v>285</v>
      </c>
      <c r="C55" s="596" t="s">
        <v>286</v>
      </c>
      <c r="D55" s="596" t="s">
        <v>287</v>
      </c>
      <c r="E55" s="598">
        <v>1</v>
      </c>
      <c r="F55" s="598"/>
      <c r="G55" s="600">
        <v>1.4867027999999999E-2</v>
      </c>
      <c r="H55" s="600"/>
    </row>
    <row r="56" spans="1:8">
      <c r="A56" s="596" t="s">
        <v>26</v>
      </c>
      <c r="B56" s="597" t="s">
        <v>285</v>
      </c>
      <c r="C56" s="596" t="s">
        <v>286</v>
      </c>
      <c r="D56" s="596" t="s">
        <v>288</v>
      </c>
      <c r="E56" s="598"/>
      <c r="F56" s="598"/>
      <c r="G56" s="600"/>
      <c r="H56" s="600"/>
    </row>
    <row r="57" spans="1:8">
      <c r="A57" s="596" t="s">
        <v>26</v>
      </c>
      <c r="B57" s="597" t="s">
        <v>285</v>
      </c>
      <c r="C57" s="596" t="s">
        <v>286</v>
      </c>
      <c r="D57" s="596" t="s">
        <v>289</v>
      </c>
      <c r="E57" s="598"/>
      <c r="F57" s="598"/>
      <c r="G57" s="600"/>
      <c r="H57" s="600"/>
    </row>
    <row r="58" spans="1:8">
      <c r="A58" s="596" t="s">
        <v>26</v>
      </c>
      <c r="B58" s="597" t="s">
        <v>285</v>
      </c>
      <c r="C58" s="596" t="s">
        <v>286</v>
      </c>
      <c r="D58" s="596" t="s">
        <v>290</v>
      </c>
      <c r="E58" s="598"/>
      <c r="F58" s="598"/>
      <c r="G58" s="600"/>
      <c r="H58" s="600"/>
    </row>
    <row r="59" spans="1:8">
      <c r="A59" s="596" t="s">
        <v>26</v>
      </c>
      <c r="B59" s="597" t="s">
        <v>291</v>
      </c>
      <c r="C59" s="596" t="s">
        <v>292</v>
      </c>
      <c r="D59" s="596" t="s">
        <v>287</v>
      </c>
      <c r="E59" s="598"/>
      <c r="F59" s="598"/>
      <c r="G59" s="600"/>
      <c r="H59" s="600"/>
    </row>
    <row r="60" spans="1:8">
      <c r="A60" s="596" t="s">
        <v>26</v>
      </c>
      <c r="B60" s="597" t="s">
        <v>291</v>
      </c>
      <c r="C60" s="596" t="s">
        <v>292</v>
      </c>
      <c r="D60" s="596" t="s">
        <v>288</v>
      </c>
      <c r="E60" s="598"/>
      <c r="F60" s="598"/>
      <c r="G60" s="600"/>
      <c r="H60" s="600"/>
    </row>
    <row r="61" spans="1:8">
      <c r="A61" s="596" t="s">
        <v>26</v>
      </c>
      <c r="B61" s="597" t="s">
        <v>291</v>
      </c>
      <c r="C61" s="596" t="s">
        <v>292</v>
      </c>
      <c r="D61" s="596" t="s">
        <v>289</v>
      </c>
      <c r="E61" s="598"/>
      <c r="F61" s="598"/>
      <c r="G61" s="600"/>
      <c r="H61" s="600"/>
    </row>
    <row r="62" spans="1:8">
      <c r="A62" s="596" t="s">
        <v>26</v>
      </c>
      <c r="B62" s="597" t="s">
        <v>291</v>
      </c>
      <c r="C62" s="596" t="s">
        <v>292</v>
      </c>
      <c r="D62" s="596" t="s">
        <v>290</v>
      </c>
      <c r="E62" s="598"/>
      <c r="F62" s="598"/>
      <c r="G62" s="600"/>
      <c r="H62" s="600"/>
    </row>
    <row r="63" spans="1:8">
      <c r="A63" s="596" t="s">
        <v>26</v>
      </c>
      <c r="B63" s="597" t="s">
        <v>293</v>
      </c>
      <c r="C63" s="596" t="s">
        <v>286</v>
      </c>
      <c r="D63" s="596" t="s">
        <v>287</v>
      </c>
      <c r="E63" s="598"/>
      <c r="F63" s="598"/>
      <c r="G63" s="600"/>
      <c r="H63" s="600"/>
    </row>
    <row r="64" spans="1:8">
      <c r="A64" s="596" t="s">
        <v>26</v>
      </c>
      <c r="B64" s="597" t="s">
        <v>293</v>
      </c>
      <c r="C64" s="596" t="s">
        <v>286</v>
      </c>
      <c r="D64" s="596" t="s">
        <v>288</v>
      </c>
      <c r="E64" s="598"/>
      <c r="F64" s="598"/>
      <c r="G64" s="600"/>
      <c r="H64" s="600"/>
    </row>
    <row r="65" spans="1:10">
      <c r="A65" s="596" t="s">
        <v>26</v>
      </c>
      <c r="B65" s="597" t="s">
        <v>293</v>
      </c>
      <c r="C65" s="596" t="s">
        <v>286</v>
      </c>
      <c r="D65" s="596" t="s">
        <v>289</v>
      </c>
      <c r="E65" s="598"/>
      <c r="F65" s="598"/>
      <c r="G65" s="600"/>
      <c r="H65" s="600"/>
    </row>
    <row r="66" spans="1:10">
      <c r="A66" s="596" t="s">
        <v>26</v>
      </c>
      <c r="B66" s="597" t="s">
        <v>293</v>
      </c>
      <c r="C66" s="596" t="s">
        <v>286</v>
      </c>
      <c r="D66" s="596" t="s">
        <v>290</v>
      </c>
      <c r="E66" s="598"/>
      <c r="F66" s="598"/>
      <c r="G66" s="600"/>
      <c r="H66" s="600"/>
    </row>
    <row r="67" spans="1:10">
      <c r="A67" s="596" t="s">
        <v>26</v>
      </c>
      <c r="B67" s="597" t="s">
        <v>293</v>
      </c>
      <c r="C67" s="596" t="s">
        <v>292</v>
      </c>
      <c r="D67" s="596" t="s">
        <v>287</v>
      </c>
      <c r="E67" s="598"/>
      <c r="F67" s="598"/>
      <c r="G67" s="600"/>
      <c r="H67" s="600"/>
    </row>
    <row r="68" spans="1:10">
      <c r="A68" s="596" t="s">
        <v>26</v>
      </c>
      <c r="B68" s="597" t="s">
        <v>293</v>
      </c>
      <c r="C68" s="596" t="s">
        <v>292</v>
      </c>
      <c r="D68" s="596" t="s">
        <v>288</v>
      </c>
      <c r="E68" s="598"/>
      <c r="F68" s="598"/>
      <c r="G68" s="600"/>
      <c r="H68" s="600"/>
    </row>
    <row r="69" spans="1:10">
      <c r="A69" s="596" t="s">
        <v>26</v>
      </c>
      <c r="B69" s="597" t="s">
        <v>293</v>
      </c>
      <c r="C69" s="596" t="s">
        <v>292</v>
      </c>
      <c r="D69" s="596" t="s">
        <v>289</v>
      </c>
      <c r="E69" s="598"/>
      <c r="F69" s="598"/>
      <c r="G69" s="600"/>
      <c r="H69" s="600"/>
    </row>
    <row r="70" spans="1:10">
      <c r="A70" s="596" t="s">
        <v>26</v>
      </c>
      <c r="B70" s="597" t="s">
        <v>293</v>
      </c>
      <c r="C70" s="596" t="s">
        <v>292</v>
      </c>
      <c r="D70" s="596" t="s">
        <v>290</v>
      </c>
      <c r="E70" s="598"/>
      <c r="F70" s="598"/>
      <c r="G70" s="600"/>
      <c r="H70" s="600"/>
    </row>
    <row r="71" spans="1:10">
      <c r="A71" s="591"/>
      <c r="B71" s="592"/>
      <c r="C71" s="592"/>
      <c r="D71" s="593" t="s">
        <v>294</v>
      </c>
      <c r="E71" s="594">
        <f>SUM(E55:E70)</f>
        <v>1</v>
      </c>
      <c r="F71" s="594">
        <f t="shared" ref="F71" si="5">SUM(F55:F70)</f>
        <v>0</v>
      </c>
      <c r="G71" s="595">
        <f>SUM(G56:G70)</f>
        <v>0</v>
      </c>
      <c r="H71" s="595">
        <f t="shared" ref="H71" si="6">SUM(H55:H70)</f>
        <v>0</v>
      </c>
    </row>
    <row r="72" spans="1:10">
      <c r="A72" s="586" t="s">
        <v>21</v>
      </c>
      <c r="B72" s="587" t="s">
        <v>285</v>
      </c>
      <c r="C72" s="586" t="s">
        <v>286</v>
      </c>
      <c r="D72" s="586" t="s">
        <v>287</v>
      </c>
      <c r="E72" s="588">
        <v>10</v>
      </c>
      <c r="F72" s="588"/>
      <c r="G72" s="589">
        <v>0.409445779723286</v>
      </c>
      <c r="H72" s="589"/>
    </row>
    <row r="73" spans="1:10">
      <c r="A73" s="586" t="s">
        <v>21</v>
      </c>
      <c r="B73" s="587" t="s">
        <v>285</v>
      </c>
      <c r="C73" s="586" t="s">
        <v>286</v>
      </c>
      <c r="D73" s="586" t="s">
        <v>288</v>
      </c>
      <c r="E73" s="588">
        <v>9</v>
      </c>
      <c r="F73" s="588"/>
      <c r="G73" s="589">
        <v>0.21622559879261363</v>
      </c>
      <c r="H73" s="589"/>
      <c r="J73" s="608"/>
    </row>
    <row r="74" spans="1:10">
      <c r="A74" s="586" t="s">
        <v>21</v>
      </c>
      <c r="B74" s="587" t="s">
        <v>285</v>
      </c>
      <c r="C74" s="586" t="s">
        <v>286</v>
      </c>
      <c r="D74" s="586" t="s">
        <v>289</v>
      </c>
      <c r="E74" s="588">
        <v>14</v>
      </c>
      <c r="F74" s="588"/>
      <c r="G74" s="589">
        <v>0.15603889289280615</v>
      </c>
      <c r="H74" s="589"/>
    </row>
    <row r="75" spans="1:10">
      <c r="A75" s="586" t="s">
        <v>21</v>
      </c>
      <c r="B75" s="587" t="s">
        <v>285</v>
      </c>
      <c r="C75" s="586" t="s">
        <v>286</v>
      </c>
      <c r="D75" s="586" t="s">
        <v>290</v>
      </c>
      <c r="E75" s="588">
        <v>54</v>
      </c>
      <c r="F75" s="588"/>
      <c r="G75" s="589">
        <v>0.393303440176548</v>
      </c>
      <c r="H75" s="589"/>
      <c r="J75" s="609"/>
    </row>
    <row r="76" spans="1:10">
      <c r="A76" s="586" t="s">
        <v>21</v>
      </c>
      <c r="B76" s="587" t="s">
        <v>291</v>
      </c>
      <c r="C76" s="586" t="s">
        <v>292</v>
      </c>
      <c r="D76" s="586" t="s">
        <v>287</v>
      </c>
      <c r="E76" s="588"/>
      <c r="F76" s="588">
        <v>5</v>
      </c>
      <c r="G76" s="589">
        <v>0</v>
      </c>
      <c r="H76" s="589">
        <f>(1045351.69*575.596152904584)/1000000000</f>
        <v>0.60170041119630524</v>
      </c>
    </row>
    <row r="77" spans="1:10">
      <c r="A77" s="586" t="s">
        <v>21</v>
      </c>
      <c r="B77" s="587" t="s">
        <v>291</v>
      </c>
      <c r="C77" s="586" t="s">
        <v>292</v>
      </c>
      <c r="D77" s="586" t="s">
        <v>288</v>
      </c>
      <c r="E77" s="588"/>
      <c r="F77" s="588"/>
      <c r="G77" s="589">
        <v>0</v>
      </c>
      <c r="H77" s="589">
        <v>0</v>
      </c>
    </row>
    <row r="78" spans="1:10">
      <c r="A78" s="586" t="s">
        <v>21</v>
      </c>
      <c r="B78" s="587" t="s">
        <v>291</v>
      </c>
      <c r="C78" s="586" t="s">
        <v>292</v>
      </c>
      <c r="D78" s="586" t="s">
        <v>289</v>
      </c>
      <c r="E78" s="588"/>
      <c r="F78" s="588"/>
      <c r="G78" s="589">
        <v>0</v>
      </c>
      <c r="H78" s="589">
        <v>0</v>
      </c>
    </row>
    <row r="79" spans="1:10">
      <c r="A79" s="586" t="s">
        <v>21</v>
      </c>
      <c r="B79" s="587" t="s">
        <v>291</v>
      </c>
      <c r="C79" s="586" t="s">
        <v>292</v>
      </c>
      <c r="D79" s="586" t="s">
        <v>290</v>
      </c>
      <c r="E79" s="588"/>
      <c r="F79" s="588"/>
      <c r="G79" s="589">
        <v>0</v>
      </c>
      <c r="H79" s="589">
        <v>0</v>
      </c>
    </row>
    <row r="80" spans="1:10">
      <c r="A80" s="586" t="s">
        <v>21</v>
      </c>
      <c r="B80" s="587" t="s">
        <v>293</v>
      </c>
      <c r="C80" s="586" t="s">
        <v>286</v>
      </c>
      <c r="D80" s="586" t="s">
        <v>287</v>
      </c>
      <c r="E80" s="588">
        <v>7</v>
      </c>
      <c r="F80" s="588"/>
      <c r="G80" s="589">
        <v>0.19953173300980007</v>
      </c>
      <c r="H80" s="589">
        <v>0</v>
      </c>
    </row>
    <row r="81" spans="1:8">
      <c r="A81" s="586" t="s">
        <v>21</v>
      </c>
      <c r="B81" s="587" t="s">
        <v>293</v>
      </c>
      <c r="C81" s="586" t="s">
        <v>286</v>
      </c>
      <c r="D81" s="586" t="s">
        <v>288</v>
      </c>
      <c r="E81" s="588">
        <v>8</v>
      </c>
      <c r="F81" s="588"/>
      <c r="G81" s="589">
        <v>9.6270466327873491E-2</v>
      </c>
      <c r="H81" s="589">
        <v>0</v>
      </c>
    </row>
    <row r="82" spans="1:8">
      <c r="A82" s="586" t="s">
        <v>21</v>
      </c>
      <c r="B82" s="587" t="s">
        <v>293</v>
      </c>
      <c r="C82" s="586" t="s">
        <v>286</v>
      </c>
      <c r="D82" s="586" t="s">
        <v>289</v>
      </c>
      <c r="E82" s="588">
        <v>9</v>
      </c>
      <c r="F82" s="588"/>
      <c r="G82" s="589">
        <v>7.8631080486001814E-2</v>
      </c>
      <c r="H82" s="589">
        <v>0</v>
      </c>
    </row>
    <row r="83" spans="1:8">
      <c r="A83" s="586" t="s">
        <v>21</v>
      </c>
      <c r="B83" s="587" t="s">
        <v>293</v>
      </c>
      <c r="C83" s="586" t="s">
        <v>286</v>
      </c>
      <c r="D83" s="586" t="s">
        <v>290</v>
      </c>
      <c r="E83" s="588">
        <v>14</v>
      </c>
      <c r="F83" s="588"/>
      <c r="G83" s="589">
        <v>5.4809462135014329E-2</v>
      </c>
      <c r="H83" s="589">
        <v>0</v>
      </c>
    </row>
    <row r="84" spans="1:8">
      <c r="A84" s="586" t="s">
        <v>21</v>
      </c>
      <c r="B84" s="587" t="s">
        <v>293</v>
      </c>
      <c r="C84" s="586" t="s">
        <v>292</v>
      </c>
      <c r="D84" s="586" t="s">
        <v>287</v>
      </c>
      <c r="E84" s="588"/>
      <c r="F84" s="588">
        <v>1</v>
      </c>
      <c r="G84" s="589">
        <v>0</v>
      </c>
      <c r="H84" s="589">
        <f>(275647*575.596152904584)/1000000000</f>
        <v>0.15866135275968987</v>
      </c>
    </row>
    <row r="85" spans="1:8">
      <c r="A85" s="586" t="s">
        <v>21</v>
      </c>
      <c r="B85" s="587" t="s">
        <v>293</v>
      </c>
      <c r="C85" s="586" t="s">
        <v>292</v>
      </c>
      <c r="D85" s="586" t="s">
        <v>288</v>
      </c>
      <c r="E85" s="588"/>
      <c r="F85" s="588"/>
      <c r="G85" s="589">
        <v>0</v>
      </c>
      <c r="H85" s="589">
        <v>0</v>
      </c>
    </row>
    <row r="86" spans="1:8">
      <c r="A86" s="586" t="s">
        <v>21</v>
      </c>
      <c r="B86" s="587" t="s">
        <v>293</v>
      </c>
      <c r="C86" s="586" t="s">
        <v>292</v>
      </c>
      <c r="D86" s="586" t="s">
        <v>289</v>
      </c>
      <c r="E86" s="588"/>
      <c r="F86" s="588"/>
      <c r="G86" s="589">
        <v>0</v>
      </c>
      <c r="H86" s="589"/>
    </row>
    <row r="87" spans="1:8">
      <c r="A87" s="586" t="s">
        <v>21</v>
      </c>
      <c r="B87" s="587" t="s">
        <v>293</v>
      </c>
      <c r="C87" s="586" t="s">
        <v>292</v>
      </c>
      <c r="D87" s="586" t="s">
        <v>290</v>
      </c>
      <c r="E87" s="588"/>
      <c r="F87" s="588"/>
      <c r="G87" s="589">
        <v>0</v>
      </c>
      <c r="H87" s="589"/>
    </row>
    <row r="88" spans="1:8">
      <c r="A88" s="591"/>
      <c r="B88" s="592"/>
      <c r="C88" s="592"/>
      <c r="D88" s="593" t="s">
        <v>294</v>
      </c>
      <c r="E88" s="594">
        <f>SUM(E72:E87)</f>
        <v>125</v>
      </c>
      <c r="F88" s="594">
        <f t="shared" ref="F88" si="7">SUM(F72:F87)</f>
        <v>6</v>
      </c>
      <c r="G88" s="595">
        <f>SUM(G73:G87)</f>
        <v>1.1948106738206574</v>
      </c>
      <c r="H88" s="595">
        <f t="shared" ref="H88" si="8">SUM(H72:H87)</f>
        <v>0.76036176395599508</v>
      </c>
    </row>
    <row r="89" spans="1:8">
      <c r="A89" s="596" t="s">
        <v>297</v>
      </c>
      <c r="B89" s="597" t="s">
        <v>285</v>
      </c>
      <c r="C89" s="596" t="s">
        <v>286</v>
      </c>
      <c r="D89" s="596" t="s">
        <v>287</v>
      </c>
      <c r="E89" s="598"/>
      <c r="F89" s="598"/>
      <c r="G89" s="600"/>
      <c r="H89" s="600"/>
    </row>
    <row r="90" spans="1:8">
      <c r="A90" s="596" t="s">
        <v>297</v>
      </c>
      <c r="B90" s="597" t="s">
        <v>285</v>
      </c>
      <c r="C90" s="596" t="s">
        <v>286</v>
      </c>
      <c r="D90" s="596" t="s">
        <v>288</v>
      </c>
      <c r="E90" s="598" t="s">
        <v>627</v>
      </c>
      <c r="F90" s="598"/>
      <c r="G90" s="600">
        <v>2.9093206999999999E-2</v>
      </c>
      <c r="H90" s="600"/>
    </row>
    <row r="91" spans="1:8">
      <c r="A91" s="596" t="s">
        <v>297</v>
      </c>
      <c r="B91" s="597" t="s">
        <v>285</v>
      </c>
      <c r="C91" s="596" t="s">
        <v>286</v>
      </c>
      <c r="D91" s="596" t="s">
        <v>289</v>
      </c>
      <c r="E91" s="598"/>
      <c r="F91" s="598"/>
      <c r="G91" s="600"/>
      <c r="H91" s="600"/>
    </row>
    <row r="92" spans="1:8">
      <c r="A92" s="596" t="s">
        <v>297</v>
      </c>
      <c r="B92" s="597" t="s">
        <v>285</v>
      </c>
      <c r="C92" s="596" t="s">
        <v>286</v>
      </c>
      <c r="D92" s="596" t="s">
        <v>290</v>
      </c>
      <c r="E92" s="598"/>
      <c r="F92" s="598"/>
      <c r="G92" s="600"/>
      <c r="H92" s="600"/>
    </row>
    <row r="93" spans="1:8">
      <c r="A93" s="596" t="s">
        <v>297</v>
      </c>
      <c r="B93" s="597" t="s">
        <v>291</v>
      </c>
      <c r="C93" s="596" t="s">
        <v>292</v>
      </c>
      <c r="D93" s="596" t="s">
        <v>287</v>
      </c>
      <c r="E93" s="598"/>
      <c r="F93" s="598"/>
      <c r="G93" s="600"/>
      <c r="H93" s="600"/>
    </row>
    <row r="94" spans="1:8">
      <c r="A94" s="596" t="s">
        <v>297</v>
      </c>
      <c r="B94" s="597" t="s">
        <v>291</v>
      </c>
      <c r="C94" s="596" t="s">
        <v>292</v>
      </c>
      <c r="D94" s="596" t="s">
        <v>288</v>
      </c>
      <c r="E94" s="598"/>
      <c r="F94" s="598"/>
      <c r="G94" s="600"/>
      <c r="H94" s="600"/>
    </row>
    <row r="95" spans="1:8">
      <c r="A95" s="596" t="s">
        <v>297</v>
      </c>
      <c r="B95" s="597" t="s">
        <v>291</v>
      </c>
      <c r="C95" s="596" t="s">
        <v>292</v>
      </c>
      <c r="D95" s="596" t="s">
        <v>289</v>
      </c>
      <c r="E95" s="598"/>
      <c r="F95" s="598"/>
      <c r="G95" s="600"/>
      <c r="H95" s="600"/>
    </row>
    <row r="96" spans="1:8">
      <c r="A96" s="596" t="s">
        <v>297</v>
      </c>
      <c r="B96" s="597" t="s">
        <v>291</v>
      </c>
      <c r="C96" s="596" t="s">
        <v>292</v>
      </c>
      <c r="D96" s="596" t="s">
        <v>290</v>
      </c>
      <c r="E96" s="598" t="s">
        <v>629</v>
      </c>
      <c r="F96" s="598"/>
      <c r="G96" s="600">
        <v>9.1627699999999996E-4</v>
      </c>
      <c r="H96" s="600"/>
    </row>
    <row r="97" spans="1:10">
      <c r="A97" s="596" t="s">
        <v>297</v>
      </c>
      <c r="B97" s="597" t="s">
        <v>293</v>
      </c>
      <c r="C97" s="596" t="s">
        <v>286</v>
      </c>
      <c r="D97" s="596" t="s">
        <v>287</v>
      </c>
      <c r="E97" s="598" t="s">
        <v>627</v>
      </c>
      <c r="F97" s="598"/>
      <c r="G97" s="600">
        <v>4.9340943999999998E-2</v>
      </c>
      <c r="H97" s="600"/>
    </row>
    <row r="98" spans="1:10">
      <c r="A98" s="596" t="s">
        <v>297</v>
      </c>
      <c r="B98" s="597" t="s">
        <v>293</v>
      </c>
      <c r="C98" s="596" t="s">
        <v>286</v>
      </c>
      <c r="D98" s="596" t="s">
        <v>288</v>
      </c>
      <c r="E98" s="598"/>
      <c r="F98" s="598"/>
      <c r="G98" s="600"/>
      <c r="H98" s="600"/>
    </row>
    <row r="99" spans="1:10">
      <c r="A99" s="596" t="s">
        <v>297</v>
      </c>
      <c r="B99" s="597" t="s">
        <v>293</v>
      </c>
      <c r="C99" s="596" t="s">
        <v>286</v>
      </c>
      <c r="D99" s="596" t="s">
        <v>289</v>
      </c>
      <c r="E99" s="598"/>
      <c r="F99" s="598"/>
      <c r="G99" s="600"/>
      <c r="H99" s="600"/>
    </row>
    <row r="100" spans="1:10">
      <c r="A100" s="596" t="s">
        <v>297</v>
      </c>
      <c r="B100" s="597" t="s">
        <v>293</v>
      </c>
      <c r="C100" s="596" t="s">
        <v>286</v>
      </c>
      <c r="D100" s="596" t="s">
        <v>290</v>
      </c>
      <c r="E100" s="598"/>
      <c r="F100" s="598"/>
      <c r="G100" s="600"/>
      <c r="H100" s="600"/>
    </row>
    <row r="101" spans="1:10">
      <c r="A101" s="596" t="s">
        <v>297</v>
      </c>
      <c r="B101" s="597" t="s">
        <v>293</v>
      </c>
      <c r="C101" s="596" t="s">
        <v>292</v>
      </c>
      <c r="D101" s="596" t="s">
        <v>287</v>
      </c>
      <c r="E101" s="598"/>
      <c r="F101" s="598"/>
      <c r="G101" s="600"/>
      <c r="H101" s="600"/>
    </row>
    <row r="102" spans="1:10">
      <c r="A102" s="596" t="s">
        <v>297</v>
      </c>
      <c r="B102" s="597" t="s">
        <v>293</v>
      </c>
      <c r="C102" s="596" t="s">
        <v>292</v>
      </c>
      <c r="D102" s="596" t="s">
        <v>288</v>
      </c>
      <c r="E102" s="598"/>
      <c r="F102" s="598"/>
      <c r="G102" s="600"/>
      <c r="H102" s="600"/>
    </row>
    <row r="103" spans="1:10">
      <c r="A103" s="596" t="s">
        <v>297</v>
      </c>
      <c r="B103" s="597" t="s">
        <v>293</v>
      </c>
      <c r="C103" s="596" t="s">
        <v>292</v>
      </c>
      <c r="D103" s="596" t="s">
        <v>289</v>
      </c>
      <c r="E103" s="598"/>
      <c r="F103" s="598"/>
      <c r="G103" s="600"/>
      <c r="H103" s="600"/>
    </row>
    <row r="104" spans="1:10">
      <c r="A104" s="596" t="s">
        <v>297</v>
      </c>
      <c r="B104" s="597" t="s">
        <v>293</v>
      </c>
      <c r="C104" s="596" t="s">
        <v>292</v>
      </c>
      <c r="D104" s="596" t="s">
        <v>290</v>
      </c>
      <c r="E104" s="598" t="s">
        <v>627</v>
      </c>
      <c r="F104" s="598"/>
      <c r="G104" s="600">
        <v>2.228304E-3</v>
      </c>
      <c r="H104" s="600"/>
    </row>
    <row r="105" spans="1:10">
      <c r="A105" s="591"/>
      <c r="B105" s="592"/>
      <c r="C105" s="592"/>
      <c r="D105" s="593" t="s">
        <v>294</v>
      </c>
      <c r="E105" s="594">
        <f>SUM(E89:E104)</f>
        <v>0</v>
      </c>
      <c r="F105" s="594">
        <f t="shared" ref="F105" si="9">SUM(F89:F104)</f>
        <v>0</v>
      </c>
      <c r="G105" s="595">
        <f>SUM(G90:G104)</f>
        <v>8.1578732000000001E-2</v>
      </c>
      <c r="H105" s="595">
        <f t="shared" ref="H105" si="10">SUM(H89:H104)</f>
        <v>0</v>
      </c>
    </row>
    <row r="106" spans="1:10">
      <c r="A106" s="586" t="s">
        <v>295</v>
      </c>
      <c r="B106" s="587" t="s">
        <v>285</v>
      </c>
      <c r="C106" s="586" t="s">
        <v>286</v>
      </c>
      <c r="D106" s="586" t="s">
        <v>287</v>
      </c>
      <c r="E106" s="588">
        <v>1</v>
      </c>
      <c r="F106" s="601">
        <v>1</v>
      </c>
      <c r="G106" s="589">
        <v>1.5599999999999999E-2</v>
      </c>
      <c r="H106" s="589">
        <v>0.36</v>
      </c>
      <c r="J106" s="607"/>
    </row>
    <row r="107" spans="1:10">
      <c r="A107" s="586" t="s">
        <v>295</v>
      </c>
      <c r="B107" s="587" t="s">
        <v>285</v>
      </c>
      <c r="C107" s="586" t="s">
        <v>286</v>
      </c>
      <c r="D107" s="586" t="s">
        <v>288</v>
      </c>
      <c r="E107" s="588">
        <v>1</v>
      </c>
      <c r="F107" s="601"/>
      <c r="G107" s="589">
        <v>0</v>
      </c>
      <c r="H107" s="589">
        <v>0</v>
      </c>
    </row>
    <row r="108" spans="1:10">
      <c r="A108" s="586" t="s">
        <v>295</v>
      </c>
      <c r="B108" s="587" t="s">
        <v>285</v>
      </c>
      <c r="C108" s="586" t="s">
        <v>286</v>
      </c>
      <c r="D108" s="586" t="s">
        <v>289</v>
      </c>
      <c r="E108" s="588">
        <v>3</v>
      </c>
      <c r="F108" s="601"/>
      <c r="G108" s="589">
        <v>2.904E-2</v>
      </c>
      <c r="H108" s="589">
        <v>0</v>
      </c>
    </row>
    <row r="109" spans="1:10">
      <c r="A109" s="586" t="s">
        <v>295</v>
      </c>
      <c r="B109" s="587" t="s">
        <v>285</v>
      </c>
      <c r="C109" s="586" t="s">
        <v>286</v>
      </c>
      <c r="D109" s="586" t="s">
        <v>290</v>
      </c>
      <c r="E109" s="588"/>
      <c r="F109" s="601"/>
      <c r="G109" s="589">
        <v>0</v>
      </c>
      <c r="H109" s="589">
        <v>0</v>
      </c>
    </row>
    <row r="110" spans="1:10">
      <c r="A110" s="586" t="s">
        <v>295</v>
      </c>
      <c r="B110" s="587" t="s">
        <v>291</v>
      </c>
      <c r="C110" s="586" t="s">
        <v>292</v>
      </c>
      <c r="D110" s="586" t="s">
        <v>287</v>
      </c>
      <c r="E110" s="588"/>
      <c r="F110" s="601"/>
      <c r="G110" s="589">
        <v>0</v>
      </c>
      <c r="H110" s="589">
        <v>0</v>
      </c>
    </row>
    <row r="111" spans="1:10">
      <c r="A111" s="586" t="s">
        <v>295</v>
      </c>
      <c r="B111" s="587" t="s">
        <v>291</v>
      </c>
      <c r="C111" s="586" t="s">
        <v>292</v>
      </c>
      <c r="D111" s="586" t="s">
        <v>288</v>
      </c>
      <c r="E111" s="588"/>
      <c r="F111" s="601"/>
      <c r="G111" s="589">
        <v>0</v>
      </c>
      <c r="H111" s="589">
        <v>0</v>
      </c>
    </row>
    <row r="112" spans="1:10">
      <c r="A112" s="586" t="s">
        <v>295</v>
      </c>
      <c r="B112" s="587" t="s">
        <v>291</v>
      </c>
      <c r="C112" s="586" t="s">
        <v>292</v>
      </c>
      <c r="D112" s="586" t="s">
        <v>289</v>
      </c>
      <c r="E112" s="588"/>
      <c r="F112" s="601"/>
      <c r="G112" s="589">
        <v>0</v>
      </c>
      <c r="H112" s="589">
        <v>0</v>
      </c>
    </row>
    <row r="113" spans="1:8">
      <c r="A113" s="586" t="s">
        <v>295</v>
      </c>
      <c r="B113" s="587" t="s">
        <v>291</v>
      </c>
      <c r="C113" s="586" t="s">
        <v>292</v>
      </c>
      <c r="D113" s="586" t="s">
        <v>290</v>
      </c>
      <c r="E113" s="588"/>
      <c r="F113" s="601"/>
      <c r="G113" s="589">
        <v>0</v>
      </c>
      <c r="H113" s="589">
        <v>0</v>
      </c>
    </row>
    <row r="114" spans="1:8">
      <c r="A114" s="586" t="s">
        <v>295</v>
      </c>
      <c r="B114" s="587" t="s">
        <v>293</v>
      </c>
      <c r="C114" s="586" t="s">
        <v>286</v>
      </c>
      <c r="D114" s="586" t="s">
        <v>287</v>
      </c>
      <c r="E114" s="588">
        <v>2</v>
      </c>
      <c r="F114" s="601"/>
      <c r="G114" s="589">
        <v>1.008E-2</v>
      </c>
      <c r="H114" s="589">
        <v>0</v>
      </c>
    </row>
    <row r="115" spans="1:8">
      <c r="A115" s="586" t="s">
        <v>295</v>
      </c>
      <c r="B115" s="587" t="s">
        <v>293</v>
      </c>
      <c r="C115" s="586" t="s">
        <v>286</v>
      </c>
      <c r="D115" s="586" t="s">
        <v>288</v>
      </c>
      <c r="E115" s="588">
        <v>1</v>
      </c>
      <c r="F115" s="601"/>
      <c r="G115" s="589">
        <v>5.0400000000000002E-3</v>
      </c>
      <c r="H115" s="589">
        <v>0</v>
      </c>
    </row>
    <row r="116" spans="1:8">
      <c r="A116" s="586" t="s">
        <v>295</v>
      </c>
      <c r="B116" s="587" t="s">
        <v>293</v>
      </c>
      <c r="C116" s="586" t="s">
        <v>286</v>
      </c>
      <c r="D116" s="586" t="s">
        <v>289</v>
      </c>
      <c r="E116" s="588">
        <v>1</v>
      </c>
      <c r="F116" s="601"/>
      <c r="G116" s="589">
        <v>5.0400000000000002E-3</v>
      </c>
      <c r="H116" s="589">
        <v>0</v>
      </c>
    </row>
    <row r="117" spans="1:8">
      <c r="A117" s="586" t="s">
        <v>295</v>
      </c>
      <c r="B117" s="587" t="s">
        <v>293</v>
      </c>
      <c r="C117" s="586" t="s">
        <v>286</v>
      </c>
      <c r="D117" s="586" t="s">
        <v>290</v>
      </c>
      <c r="E117" s="588"/>
      <c r="F117" s="601"/>
      <c r="G117" s="589">
        <v>0</v>
      </c>
      <c r="H117" s="589">
        <v>0</v>
      </c>
    </row>
    <row r="118" spans="1:8">
      <c r="A118" s="586" t="s">
        <v>295</v>
      </c>
      <c r="B118" s="587" t="s">
        <v>293</v>
      </c>
      <c r="C118" s="586" t="s">
        <v>292</v>
      </c>
      <c r="D118" s="586" t="s">
        <v>287</v>
      </c>
      <c r="E118" s="588"/>
      <c r="F118" s="601"/>
      <c r="G118" s="589">
        <v>0</v>
      </c>
      <c r="H118" s="589">
        <v>0</v>
      </c>
    </row>
    <row r="119" spans="1:8">
      <c r="A119" s="586" t="s">
        <v>295</v>
      </c>
      <c r="B119" s="587" t="s">
        <v>293</v>
      </c>
      <c r="C119" s="586" t="s">
        <v>292</v>
      </c>
      <c r="D119" s="586" t="s">
        <v>288</v>
      </c>
      <c r="E119" s="588"/>
      <c r="F119" s="601"/>
      <c r="G119" s="589">
        <v>0</v>
      </c>
      <c r="H119" s="589">
        <v>0</v>
      </c>
    </row>
    <row r="120" spans="1:8">
      <c r="A120" s="586" t="s">
        <v>295</v>
      </c>
      <c r="B120" s="587" t="s">
        <v>293</v>
      </c>
      <c r="C120" s="586" t="s">
        <v>292</v>
      </c>
      <c r="D120" s="586" t="s">
        <v>289</v>
      </c>
      <c r="E120" s="588"/>
      <c r="F120" s="601"/>
      <c r="G120" s="589">
        <v>0</v>
      </c>
      <c r="H120" s="589">
        <v>0</v>
      </c>
    </row>
    <row r="121" spans="1:8">
      <c r="A121" s="586" t="s">
        <v>295</v>
      </c>
      <c r="B121" s="587" t="s">
        <v>293</v>
      </c>
      <c r="C121" s="586" t="s">
        <v>292</v>
      </c>
      <c r="D121" s="586" t="s">
        <v>290</v>
      </c>
      <c r="E121" s="588"/>
      <c r="F121" s="601"/>
      <c r="G121" s="589">
        <v>0</v>
      </c>
      <c r="H121" s="589">
        <v>0</v>
      </c>
    </row>
    <row r="122" spans="1:8">
      <c r="A122" s="591"/>
      <c r="B122" s="592"/>
      <c r="C122" s="592"/>
      <c r="D122" s="593" t="s">
        <v>294</v>
      </c>
      <c r="E122" s="594">
        <f>SUM(E106:E121)</f>
        <v>9</v>
      </c>
      <c r="F122" s="594">
        <f t="shared" ref="F122" si="11">SUM(F106:F121)</f>
        <v>1</v>
      </c>
      <c r="G122" s="595">
        <f>SUM(G107:G121)</f>
        <v>4.9200000000000008E-2</v>
      </c>
      <c r="H122" s="595">
        <f t="shared" ref="H122" si="12">SUM(H106:H121)</f>
        <v>0.36</v>
      </c>
    </row>
    <row r="123" spans="1:8">
      <c r="A123" s="596" t="s">
        <v>296</v>
      </c>
      <c r="B123" s="597" t="s">
        <v>285</v>
      </c>
      <c r="C123" s="596" t="s">
        <v>286</v>
      </c>
      <c r="D123" s="596" t="s">
        <v>287</v>
      </c>
      <c r="E123" s="598"/>
      <c r="F123" s="598">
        <v>2</v>
      </c>
      <c r="G123" s="600"/>
      <c r="H123" s="600">
        <v>0.42972856199999998</v>
      </c>
    </row>
    <row r="124" spans="1:8">
      <c r="A124" s="596" t="s">
        <v>296</v>
      </c>
      <c r="B124" s="597" t="s">
        <v>285</v>
      </c>
      <c r="C124" s="596" t="s">
        <v>286</v>
      </c>
      <c r="D124" s="596" t="s">
        <v>288</v>
      </c>
      <c r="E124" s="598">
        <v>11</v>
      </c>
      <c r="F124" s="598"/>
      <c r="G124" s="600">
        <v>0.32802638000000001</v>
      </c>
      <c r="H124" s="600"/>
    </row>
    <row r="125" spans="1:8">
      <c r="A125" s="596" t="s">
        <v>296</v>
      </c>
      <c r="B125" s="597" t="s">
        <v>285</v>
      </c>
      <c r="C125" s="596" t="s">
        <v>286</v>
      </c>
      <c r="D125" s="596" t="s">
        <v>289</v>
      </c>
      <c r="E125" s="598"/>
      <c r="F125" s="598"/>
      <c r="G125" s="600"/>
      <c r="H125" s="600"/>
    </row>
    <row r="126" spans="1:8">
      <c r="A126" s="596" t="s">
        <v>296</v>
      </c>
      <c r="B126" s="597" t="s">
        <v>285</v>
      </c>
      <c r="C126" s="596" t="s">
        <v>286</v>
      </c>
      <c r="D126" s="596" t="s">
        <v>290</v>
      </c>
      <c r="E126" s="598"/>
      <c r="F126" s="598"/>
      <c r="G126" s="600"/>
      <c r="H126" s="600"/>
    </row>
    <row r="127" spans="1:8">
      <c r="A127" s="596" t="s">
        <v>296</v>
      </c>
      <c r="B127" s="597" t="s">
        <v>291</v>
      </c>
      <c r="C127" s="596" t="s">
        <v>292</v>
      </c>
      <c r="D127" s="596" t="s">
        <v>287</v>
      </c>
      <c r="E127" s="598"/>
      <c r="F127" s="598"/>
      <c r="G127" s="600"/>
      <c r="H127" s="600"/>
    </row>
    <row r="128" spans="1:8">
      <c r="A128" s="596" t="s">
        <v>296</v>
      </c>
      <c r="B128" s="597" t="s">
        <v>291</v>
      </c>
      <c r="C128" s="596" t="s">
        <v>292</v>
      </c>
      <c r="D128" s="596" t="s">
        <v>288</v>
      </c>
      <c r="E128" s="598"/>
      <c r="F128" s="598"/>
      <c r="G128" s="600"/>
      <c r="H128" s="600"/>
    </row>
    <row r="129" spans="1:8">
      <c r="A129" s="596" t="s">
        <v>296</v>
      </c>
      <c r="B129" s="597" t="s">
        <v>291</v>
      </c>
      <c r="C129" s="596" t="s">
        <v>292</v>
      </c>
      <c r="D129" s="596" t="s">
        <v>289</v>
      </c>
      <c r="E129" s="598"/>
      <c r="F129" s="598"/>
      <c r="G129" s="600"/>
      <c r="H129" s="600"/>
    </row>
    <row r="130" spans="1:8">
      <c r="A130" s="596" t="s">
        <v>296</v>
      </c>
      <c r="B130" s="597" t="s">
        <v>291</v>
      </c>
      <c r="C130" s="596" t="s">
        <v>292</v>
      </c>
      <c r="D130" s="596" t="s">
        <v>290</v>
      </c>
      <c r="E130" s="598"/>
      <c r="F130" s="598"/>
      <c r="G130" s="600"/>
      <c r="H130" s="600"/>
    </row>
    <row r="131" spans="1:8">
      <c r="A131" s="596" t="s">
        <v>296</v>
      </c>
      <c r="B131" s="597" t="s">
        <v>293</v>
      </c>
      <c r="C131" s="596" t="s">
        <v>286</v>
      </c>
      <c r="D131" s="596" t="s">
        <v>287</v>
      </c>
      <c r="E131" s="598"/>
      <c r="F131" s="598"/>
      <c r="G131" s="600"/>
      <c r="H131" s="600"/>
    </row>
    <row r="132" spans="1:8">
      <c r="A132" s="596" t="s">
        <v>296</v>
      </c>
      <c r="B132" s="597" t="s">
        <v>293</v>
      </c>
      <c r="C132" s="596" t="s">
        <v>286</v>
      </c>
      <c r="D132" s="596" t="s">
        <v>288</v>
      </c>
      <c r="E132" s="598"/>
      <c r="F132" s="598"/>
      <c r="G132" s="600"/>
      <c r="H132" s="600"/>
    </row>
    <row r="133" spans="1:8">
      <c r="A133" s="596" t="s">
        <v>296</v>
      </c>
      <c r="B133" s="597" t="s">
        <v>293</v>
      </c>
      <c r="C133" s="596" t="s">
        <v>286</v>
      </c>
      <c r="D133" s="596" t="s">
        <v>289</v>
      </c>
      <c r="E133" s="598"/>
      <c r="F133" s="598"/>
      <c r="G133" s="600"/>
      <c r="H133" s="600"/>
    </row>
    <row r="134" spans="1:8">
      <c r="A134" s="596" t="s">
        <v>296</v>
      </c>
      <c r="B134" s="597" t="s">
        <v>293</v>
      </c>
      <c r="C134" s="596" t="s">
        <v>286</v>
      </c>
      <c r="D134" s="596" t="s">
        <v>290</v>
      </c>
      <c r="E134" s="598"/>
      <c r="F134" s="598"/>
      <c r="G134" s="600"/>
      <c r="H134" s="600"/>
    </row>
    <row r="135" spans="1:8">
      <c r="A135" s="596" t="s">
        <v>296</v>
      </c>
      <c r="B135" s="597" t="s">
        <v>293</v>
      </c>
      <c r="C135" s="596" t="s">
        <v>292</v>
      </c>
      <c r="D135" s="596" t="s">
        <v>287</v>
      </c>
      <c r="E135" s="598"/>
      <c r="F135" s="598"/>
      <c r="G135" s="600"/>
      <c r="H135" s="600"/>
    </row>
    <row r="136" spans="1:8">
      <c r="A136" s="596" t="s">
        <v>296</v>
      </c>
      <c r="B136" s="597" t="s">
        <v>293</v>
      </c>
      <c r="C136" s="596" t="s">
        <v>292</v>
      </c>
      <c r="D136" s="596" t="s">
        <v>288</v>
      </c>
      <c r="E136" s="598"/>
      <c r="F136" s="598"/>
      <c r="G136" s="600"/>
      <c r="H136" s="600"/>
    </row>
    <row r="137" spans="1:8">
      <c r="A137" s="596" t="s">
        <v>296</v>
      </c>
      <c r="B137" s="597" t="s">
        <v>293</v>
      </c>
      <c r="C137" s="596" t="s">
        <v>292</v>
      </c>
      <c r="D137" s="596" t="s">
        <v>289</v>
      </c>
      <c r="E137" s="598"/>
      <c r="F137" s="598"/>
      <c r="G137" s="600"/>
      <c r="H137" s="600"/>
    </row>
    <row r="138" spans="1:8">
      <c r="A138" s="596" t="s">
        <v>296</v>
      </c>
      <c r="B138" s="597" t="s">
        <v>293</v>
      </c>
      <c r="C138" s="596" t="s">
        <v>292</v>
      </c>
      <c r="D138" s="596" t="s">
        <v>290</v>
      </c>
      <c r="E138" s="598"/>
      <c r="F138" s="598"/>
      <c r="G138" s="600"/>
      <c r="H138" s="600"/>
    </row>
    <row r="139" spans="1:8">
      <c r="A139" s="591"/>
      <c r="B139" s="592"/>
      <c r="C139" s="592"/>
      <c r="D139" s="593" t="s">
        <v>294</v>
      </c>
      <c r="E139" s="594">
        <f>SUM(E123:E138)</f>
        <v>11</v>
      </c>
      <c r="F139" s="594">
        <f t="shared" ref="F139" si="13">SUM(F123:F138)</f>
        <v>2</v>
      </c>
      <c r="G139" s="595">
        <f>SUM(G124:G138)</f>
        <v>0.32802638000000001</v>
      </c>
      <c r="H139" s="595">
        <f t="shared" ref="H139" si="14">SUM(H123:H138)</f>
        <v>0.42972856199999998</v>
      </c>
    </row>
    <row r="140" spans="1:8">
      <c r="A140" s="586" t="s">
        <v>1090</v>
      </c>
      <c r="B140" s="587" t="s">
        <v>285</v>
      </c>
      <c r="C140" s="586" t="s">
        <v>286</v>
      </c>
      <c r="D140" s="586" t="s">
        <v>287</v>
      </c>
      <c r="E140" s="588">
        <v>4</v>
      </c>
      <c r="F140" s="588"/>
      <c r="G140" s="589">
        <v>0.43894066972344775</v>
      </c>
      <c r="H140" s="589"/>
    </row>
    <row r="141" spans="1:8">
      <c r="A141" s="586" t="s">
        <v>1090</v>
      </c>
      <c r="B141" s="587" t="s">
        <v>285</v>
      </c>
      <c r="C141" s="586" t="s">
        <v>286</v>
      </c>
      <c r="D141" s="586" t="s">
        <v>288</v>
      </c>
      <c r="E141" s="588">
        <v>45</v>
      </c>
      <c r="F141" s="588"/>
      <c r="G141" s="589">
        <v>2.2880504096254342</v>
      </c>
      <c r="H141" s="589"/>
    </row>
    <row r="142" spans="1:8">
      <c r="A142" s="586" t="s">
        <v>1090</v>
      </c>
      <c r="B142" s="587" t="s">
        <v>285</v>
      </c>
      <c r="C142" s="586" t="s">
        <v>286</v>
      </c>
      <c r="D142" s="586" t="s">
        <v>289</v>
      </c>
      <c r="E142" s="588">
        <v>1</v>
      </c>
      <c r="F142" s="588"/>
      <c r="G142" s="589">
        <v>2.8344275549195733E-2</v>
      </c>
      <c r="H142" s="589"/>
    </row>
    <row r="143" spans="1:8">
      <c r="A143" s="586" t="s">
        <v>1090</v>
      </c>
      <c r="B143" s="587" t="s">
        <v>285</v>
      </c>
      <c r="C143" s="586" t="s">
        <v>286</v>
      </c>
      <c r="D143" s="586" t="s">
        <v>290</v>
      </c>
      <c r="E143" s="588"/>
      <c r="F143" s="588"/>
      <c r="G143" s="589">
        <v>0</v>
      </c>
      <c r="H143" s="589"/>
    </row>
    <row r="144" spans="1:8">
      <c r="A144" s="586" t="s">
        <v>1090</v>
      </c>
      <c r="B144" s="587" t="s">
        <v>291</v>
      </c>
      <c r="C144" s="586" t="s">
        <v>292</v>
      </c>
      <c r="D144" s="586" t="s">
        <v>287</v>
      </c>
      <c r="E144" s="588"/>
      <c r="F144" s="588"/>
      <c r="G144" s="589">
        <v>0</v>
      </c>
      <c r="H144" s="589"/>
    </row>
    <row r="145" spans="1:8">
      <c r="A145" s="586" t="s">
        <v>1090</v>
      </c>
      <c r="B145" s="587" t="s">
        <v>291</v>
      </c>
      <c r="C145" s="586" t="s">
        <v>292</v>
      </c>
      <c r="D145" s="586" t="s">
        <v>288</v>
      </c>
      <c r="E145" s="588"/>
      <c r="F145" s="588"/>
      <c r="G145" s="589">
        <v>0</v>
      </c>
      <c r="H145" s="589"/>
    </row>
    <row r="146" spans="1:8">
      <c r="A146" s="586" t="s">
        <v>1090</v>
      </c>
      <c r="B146" s="587" t="s">
        <v>291</v>
      </c>
      <c r="C146" s="586" t="s">
        <v>292</v>
      </c>
      <c r="D146" s="586" t="s">
        <v>289</v>
      </c>
      <c r="E146" s="588"/>
      <c r="F146" s="588"/>
      <c r="G146" s="589">
        <v>0</v>
      </c>
      <c r="H146" s="589"/>
    </row>
    <row r="147" spans="1:8">
      <c r="A147" s="586" t="s">
        <v>1090</v>
      </c>
      <c r="B147" s="587" t="s">
        <v>291</v>
      </c>
      <c r="C147" s="586" t="s">
        <v>292</v>
      </c>
      <c r="D147" s="586" t="s">
        <v>290</v>
      </c>
      <c r="E147" s="588"/>
      <c r="F147" s="588"/>
      <c r="G147" s="589">
        <v>0</v>
      </c>
      <c r="H147" s="589"/>
    </row>
    <row r="148" spans="1:8">
      <c r="A148" s="586" t="s">
        <v>1090</v>
      </c>
      <c r="B148" s="587" t="s">
        <v>293</v>
      </c>
      <c r="C148" s="586" t="s">
        <v>286</v>
      </c>
      <c r="D148" s="586" t="s">
        <v>287</v>
      </c>
      <c r="E148" s="588"/>
      <c r="F148" s="588"/>
      <c r="G148" s="589">
        <v>0</v>
      </c>
      <c r="H148" s="589"/>
    </row>
    <row r="149" spans="1:8">
      <c r="A149" s="586" t="s">
        <v>1090</v>
      </c>
      <c r="B149" s="587" t="s">
        <v>293</v>
      </c>
      <c r="C149" s="586" t="s">
        <v>286</v>
      </c>
      <c r="D149" s="586" t="s">
        <v>288</v>
      </c>
      <c r="E149" s="588">
        <v>4</v>
      </c>
      <c r="F149" s="588"/>
      <c r="G149" s="589">
        <v>0.19178371510192177</v>
      </c>
      <c r="H149" s="589"/>
    </row>
    <row r="150" spans="1:8">
      <c r="A150" s="586" t="s">
        <v>1090</v>
      </c>
      <c r="B150" s="587" t="s">
        <v>293</v>
      </c>
      <c r="C150" s="586" t="s">
        <v>286</v>
      </c>
      <c r="D150" s="586" t="s">
        <v>289</v>
      </c>
      <c r="E150" s="588"/>
      <c r="F150" s="588"/>
      <c r="G150" s="589">
        <v>0</v>
      </c>
      <c r="H150" s="589"/>
    </row>
    <row r="151" spans="1:8">
      <c r="A151" s="586" t="s">
        <v>1090</v>
      </c>
      <c r="B151" s="587" t="s">
        <v>293</v>
      </c>
      <c r="C151" s="586" t="s">
        <v>286</v>
      </c>
      <c r="D151" s="586" t="s">
        <v>290</v>
      </c>
      <c r="E151" s="588"/>
      <c r="F151" s="588"/>
      <c r="G151" s="589">
        <v>0</v>
      </c>
      <c r="H151" s="589"/>
    </row>
    <row r="152" spans="1:8">
      <c r="A152" s="586" t="s">
        <v>1090</v>
      </c>
      <c r="B152" s="587" t="s">
        <v>293</v>
      </c>
      <c r="C152" s="586" t="s">
        <v>292</v>
      </c>
      <c r="D152" s="586" t="s">
        <v>287</v>
      </c>
      <c r="E152" s="588"/>
      <c r="F152" s="588"/>
      <c r="G152" s="589">
        <v>0</v>
      </c>
      <c r="H152" s="589"/>
    </row>
    <row r="153" spans="1:8">
      <c r="A153" s="586" t="s">
        <v>1090</v>
      </c>
      <c r="B153" s="587" t="s">
        <v>293</v>
      </c>
      <c r="C153" s="586" t="s">
        <v>292</v>
      </c>
      <c r="D153" s="586" t="s">
        <v>288</v>
      </c>
      <c r="E153" s="588"/>
      <c r="F153" s="588"/>
      <c r="G153" s="589">
        <v>0</v>
      </c>
      <c r="H153" s="589"/>
    </row>
    <row r="154" spans="1:8">
      <c r="A154" s="586" t="s">
        <v>1090</v>
      </c>
      <c r="B154" s="587" t="s">
        <v>293</v>
      </c>
      <c r="C154" s="586" t="s">
        <v>292</v>
      </c>
      <c r="D154" s="586" t="s">
        <v>289</v>
      </c>
      <c r="E154" s="588"/>
      <c r="F154" s="588"/>
      <c r="G154" s="589"/>
      <c r="H154" s="589"/>
    </row>
    <row r="155" spans="1:8">
      <c r="A155" s="586" t="s">
        <v>1090</v>
      </c>
      <c r="B155" s="587" t="s">
        <v>293</v>
      </c>
      <c r="C155" s="586" t="s">
        <v>292</v>
      </c>
      <c r="D155" s="586" t="s">
        <v>290</v>
      </c>
      <c r="E155" s="588"/>
      <c r="F155" s="588"/>
      <c r="G155" s="589"/>
      <c r="H155" s="589"/>
    </row>
    <row r="156" spans="1:8">
      <c r="A156" s="591"/>
      <c r="B156" s="592"/>
      <c r="C156" s="592"/>
      <c r="D156" s="593" t="s">
        <v>294</v>
      </c>
      <c r="E156" s="594">
        <f>SUM(E140:E155)</f>
        <v>54</v>
      </c>
      <c r="F156" s="594">
        <f t="shared" ref="F156" si="15">SUM(F140:F155)</f>
        <v>0</v>
      </c>
      <c r="G156" s="595">
        <f>SUM(G141:G155)</f>
        <v>2.5081784002765515</v>
      </c>
      <c r="H156" s="595">
        <f t="shared" ref="H156" si="16">SUM(H140:H155)</f>
        <v>0</v>
      </c>
    </row>
    <row r="157" spans="1:8">
      <c r="A157" s="596" t="s">
        <v>1076</v>
      </c>
      <c r="B157" s="597" t="s">
        <v>285</v>
      </c>
      <c r="C157" s="596" t="s">
        <v>286</v>
      </c>
      <c r="D157" s="596" t="s">
        <v>287</v>
      </c>
      <c r="E157" s="598">
        <v>5</v>
      </c>
      <c r="F157" s="598">
        <v>19</v>
      </c>
      <c r="G157" s="600">
        <v>1.5233636394002936</v>
      </c>
      <c r="H157" s="600">
        <v>5.8864451945625067</v>
      </c>
    </row>
    <row r="158" spans="1:8">
      <c r="A158" s="596" t="s">
        <v>1076</v>
      </c>
      <c r="B158" s="597" t="s">
        <v>285</v>
      </c>
      <c r="C158" s="596" t="s">
        <v>286</v>
      </c>
      <c r="D158" s="596" t="s">
        <v>288</v>
      </c>
      <c r="E158" s="598">
        <v>147</v>
      </c>
      <c r="F158" s="598">
        <v>12</v>
      </c>
      <c r="G158" s="600">
        <v>9.7852482181652878</v>
      </c>
      <c r="H158" s="600">
        <v>3.3513170037378761</v>
      </c>
    </row>
    <row r="159" spans="1:8">
      <c r="A159" s="596" t="s">
        <v>1076</v>
      </c>
      <c r="B159" s="597" t="s">
        <v>285</v>
      </c>
      <c r="C159" s="596" t="s">
        <v>286</v>
      </c>
      <c r="D159" s="596" t="s">
        <v>289</v>
      </c>
      <c r="E159" s="598">
        <v>15</v>
      </c>
      <c r="F159" s="598"/>
      <c r="G159" s="600">
        <v>0.39181726191618443</v>
      </c>
      <c r="H159" s="600">
        <v>0</v>
      </c>
    </row>
    <row r="160" spans="1:8">
      <c r="A160" s="596" t="s">
        <v>1076</v>
      </c>
      <c r="B160" s="597" t="s">
        <v>285</v>
      </c>
      <c r="C160" s="596" t="s">
        <v>286</v>
      </c>
      <c r="D160" s="596" t="s">
        <v>290</v>
      </c>
      <c r="E160" s="598">
        <v>3</v>
      </c>
      <c r="F160" s="598"/>
      <c r="G160" s="600">
        <v>5.2316006277141509E-2</v>
      </c>
      <c r="H160" s="600">
        <v>0</v>
      </c>
    </row>
    <row r="161" spans="1:8">
      <c r="A161" s="596" t="s">
        <v>1076</v>
      </c>
      <c r="B161" s="597" t="s">
        <v>291</v>
      </c>
      <c r="C161" s="596" t="s">
        <v>292</v>
      </c>
      <c r="D161" s="596" t="s">
        <v>287</v>
      </c>
      <c r="E161" s="598"/>
      <c r="F161" s="598"/>
      <c r="G161" s="600">
        <v>0</v>
      </c>
      <c r="H161" s="600">
        <v>0</v>
      </c>
    </row>
    <row r="162" spans="1:8">
      <c r="A162" s="596" t="s">
        <v>1076</v>
      </c>
      <c r="B162" s="597" t="s">
        <v>291</v>
      </c>
      <c r="C162" s="596" t="s">
        <v>292</v>
      </c>
      <c r="D162" s="596" t="s">
        <v>288</v>
      </c>
      <c r="E162" s="598"/>
      <c r="F162" s="598"/>
      <c r="G162" s="600">
        <v>0</v>
      </c>
      <c r="H162" s="600">
        <v>0</v>
      </c>
    </row>
    <row r="163" spans="1:8">
      <c r="A163" s="596" t="s">
        <v>1076</v>
      </c>
      <c r="B163" s="597" t="s">
        <v>291</v>
      </c>
      <c r="C163" s="596" t="s">
        <v>292</v>
      </c>
      <c r="D163" s="596" t="s">
        <v>289</v>
      </c>
      <c r="E163" s="598"/>
      <c r="F163" s="598"/>
      <c r="G163" s="600">
        <v>0</v>
      </c>
      <c r="H163" s="600">
        <v>0</v>
      </c>
    </row>
    <row r="164" spans="1:8">
      <c r="A164" s="596" t="s">
        <v>1076</v>
      </c>
      <c r="B164" s="597" t="s">
        <v>291</v>
      </c>
      <c r="C164" s="596" t="s">
        <v>292</v>
      </c>
      <c r="D164" s="596" t="s">
        <v>290</v>
      </c>
      <c r="E164" s="598"/>
      <c r="F164" s="598"/>
      <c r="G164" s="600">
        <v>0</v>
      </c>
      <c r="H164" s="600">
        <v>0</v>
      </c>
    </row>
    <row r="165" spans="1:8">
      <c r="A165" s="596" t="s">
        <v>1076</v>
      </c>
      <c r="B165" s="597" t="s">
        <v>293</v>
      </c>
      <c r="C165" s="596" t="s">
        <v>286</v>
      </c>
      <c r="D165" s="596" t="s">
        <v>287</v>
      </c>
      <c r="E165" s="598">
        <v>2</v>
      </c>
      <c r="F165" s="598">
        <v>1</v>
      </c>
      <c r="G165" s="600">
        <v>0.17319392451353727</v>
      </c>
      <c r="H165" s="600">
        <v>0.11118596165221746</v>
      </c>
    </row>
    <row r="166" spans="1:8">
      <c r="A166" s="596" t="s">
        <v>1076</v>
      </c>
      <c r="B166" s="597" t="s">
        <v>293</v>
      </c>
      <c r="C166" s="596" t="s">
        <v>286</v>
      </c>
      <c r="D166" s="596" t="s">
        <v>288</v>
      </c>
      <c r="E166" s="598">
        <v>34</v>
      </c>
      <c r="F166" s="598"/>
      <c r="G166" s="600">
        <v>1.8418270265510754</v>
      </c>
      <c r="H166" s="600">
        <v>0</v>
      </c>
    </row>
    <row r="167" spans="1:8">
      <c r="A167" s="596" t="s">
        <v>1076</v>
      </c>
      <c r="B167" s="597" t="s">
        <v>293</v>
      </c>
      <c r="C167" s="596" t="s">
        <v>286</v>
      </c>
      <c r="D167" s="596" t="s">
        <v>289</v>
      </c>
      <c r="E167" s="598">
        <v>8</v>
      </c>
      <c r="F167" s="598"/>
      <c r="G167" s="600">
        <v>0.17992588322387629</v>
      </c>
      <c r="H167" s="600">
        <v>0</v>
      </c>
    </row>
    <row r="168" spans="1:8">
      <c r="A168" s="596" t="s">
        <v>1076</v>
      </c>
      <c r="B168" s="597" t="s">
        <v>293</v>
      </c>
      <c r="C168" s="596" t="s">
        <v>286</v>
      </c>
      <c r="D168" s="596" t="s">
        <v>290</v>
      </c>
      <c r="E168" s="598"/>
      <c r="F168" s="598"/>
      <c r="G168" s="600">
        <v>0</v>
      </c>
      <c r="H168" s="600">
        <v>0</v>
      </c>
    </row>
    <row r="169" spans="1:8">
      <c r="A169" s="596" t="s">
        <v>1076</v>
      </c>
      <c r="B169" s="597" t="s">
        <v>293</v>
      </c>
      <c r="C169" s="596" t="s">
        <v>292</v>
      </c>
      <c r="D169" s="596" t="s">
        <v>287</v>
      </c>
      <c r="E169" s="598"/>
      <c r="F169" s="598"/>
      <c r="G169" s="600">
        <v>0</v>
      </c>
      <c r="H169" s="600">
        <v>0</v>
      </c>
    </row>
    <row r="170" spans="1:8">
      <c r="A170" s="596" t="s">
        <v>1076</v>
      </c>
      <c r="B170" s="597" t="s">
        <v>293</v>
      </c>
      <c r="C170" s="596" t="s">
        <v>292</v>
      </c>
      <c r="D170" s="596" t="s">
        <v>288</v>
      </c>
      <c r="E170" s="598"/>
      <c r="F170" s="598"/>
      <c r="G170" s="600">
        <v>0</v>
      </c>
      <c r="H170" s="600">
        <v>0</v>
      </c>
    </row>
    <row r="171" spans="1:8">
      <c r="A171" s="596" t="s">
        <v>1076</v>
      </c>
      <c r="B171" s="597" t="s">
        <v>293</v>
      </c>
      <c r="C171" s="596" t="s">
        <v>292</v>
      </c>
      <c r="D171" s="596" t="s">
        <v>289</v>
      </c>
      <c r="E171" s="598"/>
      <c r="F171" s="598"/>
      <c r="G171" s="600"/>
      <c r="H171" s="600"/>
    </row>
    <row r="172" spans="1:8">
      <c r="A172" s="596" t="s">
        <v>1076</v>
      </c>
      <c r="B172" s="597" t="s">
        <v>293</v>
      </c>
      <c r="C172" s="596" t="s">
        <v>292</v>
      </c>
      <c r="D172" s="596" t="s">
        <v>290</v>
      </c>
      <c r="E172" s="598"/>
      <c r="F172" s="598"/>
      <c r="G172" s="600"/>
      <c r="H172" s="600"/>
    </row>
    <row r="173" spans="1:8">
      <c r="A173" s="591"/>
      <c r="B173" s="592"/>
      <c r="C173" s="592"/>
      <c r="D173" s="593" t="s">
        <v>294</v>
      </c>
      <c r="E173" s="594">
        <f>SUM(E157:E172)</f>
        <v>214</v>
      </c>
      <c r="F173" s="594">
        <f t="shared" ref="F173" si="17">SUM(F157:F172)</f>
        <v>32</v>
      </c>
      <c r="G173" s="595">
        <f>SUM(G158:G172)</f>
        <v>12.424328320647103</v>
      </c>
      <c r="H173" s="595">
        <f t="shared" ref="H173" si="18">SUM(H157:H172)</f>
        <v>9.3489481599526005</v>
      </c>
    </row>
    <row r="174" spans="1:8">
      <c r="A174" s="586" t="s">
        <v>27</v>
      </c>
      <c r="B174" s="587" t="s">
        <v>285</v>
      </c>
      <c r="C174" s="586" t="s">
        <v>286</v>
      </c>
      <c r="D174" s="586" t="s">
        <v>287</v>
      </c>
      <c r="E174" s="734">
        <v>168</v>
      </c>
      <c r="F174" s="734">
        <v>4</v>
      </c>
      <c r="G174" s="589"/>
      <c r="H174" s="589"/>
    </row>
    <row r="175" spans="1:8">
      <c r="A175" s="586" t="s">
        <v>27</v>
      </c>
      <c r="B175" s="587" t="s">
        <v>285</v>
      </c>
      <c r="C175" s="586" t="s">
        <v>286</v>
      </c>
      <c r="D175" s="586" t="s">
        <v>288</v>
      </c>
      <c r="E175" s="734"/>
      <c r="F175" s="734"/>
      <c r="G175" s="589"/>
      <c r="H175" s="589"/>
    </row>
    <row r="176" spans="1:8">
      <c r="A176" s="586" t="s">
        <v>27</v>
      </c>
      <c r="B176" s="587" t="s">
        <v>285</v>
      </c>
      <c r="C176" s="586" t="s">
        <v>286</v>
      </c>
      <c r="D176" s="586" t="s">
        <v>289</v>
      </c>
      <c r="E176" s="734"/>
      <c r="F176" s="734"/>
      <c r="G176" s="589"/>
      <c r="H176" s="589"/>
    </row>
    <row r="177" spans="1:8">
      <c r="A177" s="586" t="s">
        <v>27</v>
      </c>
      <c r="B177" s="587" t="s">
        <v>285</v>
      </c>
      <c r="C177" s="586" t="s">
        <v>286</v>
      </c>
      <c r="D177" s="586" t="s">
        <v>290</v>
      </c>
      <c r="E177" s="734"/>
      <c r="F177" s="734"/>
      <c r="G177" s="589"/>
      <c r="H177" s="589"/>
    </row>
    <row r="178" spans="1:8">
      <c r="A178" s="586" t="s">
        <v>27</v>
      </c>
      <c r="B178" s="587" t="s">
        <v>291</v>
      </c>
      <c r="C178" s="586" t="s">
        <v>292</v>
      </c>
      <c r="D178" s="586" t="s">
        <v>287</v>
      </c>
      <c r="E178" s="734"/>
      <c r="F178" s="734"/>
      <c r="G178" s="589"/>
      <c r="H178" s="589"/>
    </row>
    <row r="179" spans="1:8">
      <c r="A179" s="586" t="s">
        <v>27</v>
      </c>
      <c r="B179" s="587" t="s">
        <v>291</v>
      </c>
      <c r="C179" s="586" t="s">
        <v>292</v>
      </c>
      <c r="D179" s="586" t="s">
        <v>288</v>
      </c>
      <c r="E179" s="734"/>
      <c r="F179" s="734"/>
      <c r="G179" s="589"/>
      <c r="H179" s="589"/>
    </row>
    <row r="180" spans="1:8">
      <c r="A180" s="586" t="s">
        <v>27</v>
      </c>
      <c r="B180" s="587" t="s">
        <v>291</v>
      </c>
      <c r="C180" s="586" t="s">
        <v>292</v>
      </c>
      <c r="D180" s="586" t="s">
        <v>289</v>
      </c>
      <c r="E180" s="734"/>
      <c r="F180" s="734"/>
      <c r="G180" s="589"/>
      <c r="H180" s="589"/>
    </row>
    <row r="181" spans="1:8">
      <c r="A181" s="586" t="s">
        <v>27</v>
      </c>
      <c r="B181" s="587" t="s">
        <v>291</v>
      </c>
      <c r="C181" s="586" t="s">
        <v>292</v>
      </c>
      <c r="D181" s="586" t="s">
        <v>290</v>
      </c>
      <c r="E181" s="734"/>
      <c r="F181" s="734"/>
      <c r="G181" s="589"/>
      <c r="H181" s="589"/>
    </row>
    <row r="182" spans="1:8">
      <c r="A182" s="586" t="s">
        <v>27</v>
      </c>
      <c r="B182" s="587" t="s">
        <v>293</v>
      </c>
      <c r="C182" s="586" t="s">
        <v>286</v>
      </c>
      <c r="D182" s="586" t="s">
        <v>287</v>
      </c>
      <c r="E182" s="734">
        <v>52</v>
      </c>
      <c r="F182" s="734"/>
      <c r="G182" s="589"/>
      <c r="H182" s="589"/>
    </row>
    <row r="183" spans="1:8">
      <c r="A183" s="586" t="s">
        <v>27</v>
      </c>
      <c r="B183" s="587" t="s">
        <v>293</v>
      </c>
      <c r="C183" s="586" t="s">
        <v>286</v>
      </c>
      <c r="D183" s="586" t="s">
        <v>288</v>
      </c>
      <c r="E183" s="734"/>
      <c r="F183" s="734"/>
      <c r="G183" s="589"/>
      <c r="H183" s="589"/>
    </row>
    <row r="184" spans="1:8">
      <c r="A184" s="586" t="s">
        <v>27</v>
      </c>
      <c r="B184" s="587" t="s">
        <v>293</v>
      </c>
      <c r="C184" s="586" t="s">
        <v>286</v>
      </c>
      <c r="D184" s="586" t="s">
        <v>289</v>
      </c>
      <c r="E184" s="734"/>
      <c r="F184" s="734"/>
      <c r="G184" s="589"/>
      <c r="H184" s="589"/>
    </row>
    <row r="185" spans="1:8">
      <c r="A185" s="586" t="s">
        <v>27</v>
      </c>
      <c r="B185" s="587" t="s">
        <v>293</v>
      </c>
      <c r="C185" s="586" t="s">
        <v>286</v>
      </c>
      <c r="D185" s="586" t="s">
        <v>290</v>
      </c>
      <c r="E185" s="734"/>
      <c r="F185" s="734"/>
      <c r="G185" s="589"/>
      <c r="H185" s="589"/>
    </row>
    <row r="186" spans="1:8">
      <c r="A186" s="586" t="s">
        <v>27</v>
      </c>
      <c r="B186" s="587" t="s">
        <v>293</v>
      </c>
      <c r="C186" s="586" t="s">
        <v>292</v>
      </c>
      <c r="D186" s="586" t="s">
        <v>287</v>
      </c>
      <c r="E186" s="734"/>
      <c r="F186" s="734"/>
      <c r="G186" s="589"/>
      <c r="H186" s="589"/>
    </row>
    <row r="187" spans="1:8">
      <c r="A187" s="586" t="s">
        <v>27</v>
      </c>
      <c r="B187" s="587" t="s">
        <v>293</v>
      </c>
      <c r="C187" s="586" t="s">
        <v>292</v>
      </c>
      <c r="D187" s="586" t="s">
        <v>288</v>
      </c>
      <c r="E187" s="734"/>
      <c r="F187" s="734"/>
      <c r="G187" s="589"/>
      <c r="H187" s="589"/>
    </row>
    <row r="188" spans="1:8">
      <c r="A188" s="586" t="s">
        <v>27</v>
      </c>
      <c r="B188" s="587" t="s">
        <v>293</v>
      </c>
      <c r="C188" s="586" t="s">
        <v>292</v>
      </c>
      <c r="D188" s="586" t="s">
        <v>289</v>
      </c>
      <c r="E188" s="734"/>
      <c r="F188" s="734"/>
      <c r="G188" s="589"/>
      <c r="H188" s="589"/>
    </row>
    <row r="189" spans="1:8">
      <c r="A189" s="586" t="s">
        <v>27</v>
      </c>
      <c r="B189" s="587" t="s">
        <v>293</v>
      </c>
      <c r="C189" s="586" t="s">
        <v>292</v>
      </c>
      <c r="D189" s="586" t="s">
        <v>290</v>
      </c>
      <c r="E189" s="734"/>
      <c r="F189" s="734"/>
      <c r="G189" s="589"/>
      <c r="H189" s="589"/>
    </row>
    <row r="190" spans="1:8">
      <c r="A190" s="591"/>
      <c r="B190" s="592"/>
      <c r="C190" s="592"/>
      <c r="D190" s="593" t="s">
        <v>294</v>
      </c>
      <c r="E190" s="594">
        <f>+E174+E182</f>
        <v>220</v>
      </c>
      <c r="F190" s="594">
        <f t="shared" ref="F190" si="19">SUM(F174:F189)</f>
        <v>4</v>
      </c>
      <c r="G190" s="595">
        <f>SUM(G175:G189)</f>
        <v>0</v>
      </c>
      <c r="H190" s="595">
        <f t="shared" ref="H190" si="20">SUM(H174:H189)</f>
        <v>0</v>
      </c>
    </row>
    <row r="191" spans="1:8" ht="20.399999999999999">
      <c r="A191" s="602" t="s">
        <v>298</v>
      </c>
      <c r="B191" s="602"/>
      <c r="C191" s="602"/>
      <c r="D191" s="603"/>
      <c r="E191" s="604">
        <f>+E20+E37+E54+E71+E88+E105+E122+E139+E156+E173+E190</f>
        <v>1223</v>
      </c>
      <c r="F191" s="604">
        <f t="shared" ref="F191:H191" si="21">+F20+F37+F54+F71+F88+F105+F122+F139+F156+F173+F190</f>
        <v>71</v>
      </c>
      <c r="G191" s="605">
        <f t="shared" si="21"/>
        <v>24.244866270744314</v>
      </c>
      <c r="H191" s="605">
        <f t="shared" si="21"/>
        <v>14.660138485908597</v>
      </c>
    </row>
  </sheetData>
  <autoFilter ref="A2:H191" xr:uid="{266B7685-5696-48BF-9D6A-448F02877CE6}">
    <filterColumn colId="4" showButton="0"/>
    <filterColumn colId="6" showButton="0"/>
  </autoFilter>
  <mergeCells count="9">
    <mergeCell ref="E174:E181"/>
    <mergeCell ref="E182:E189"/>
    <mergeCell ref="F174:F189"/>
    <mergeCell ref="G2:H2"/>
    <mergeCell ref="A2:A3"/>
    <mergeCell ref="B2:B3"/>
    <mergeCell ref="C2:C3"/>
    <mergeCell ref="D2:D3"/>
    <mergeCell ref="E2:F2"/>
  </mergeCells>
  <pageMargins left="0.7" right="0.7" top="0.75" bottom="0.75" header="0.3" footer="0.3"/>
  <pageSetup paperSize="9" orientation="landscape"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64355-205D-43D7-B8C4-89B3E672795E}">
  <sheetPr>
    <pageSetUpPr fitToPage="1"/>
  </sheetPr>
  <dimension ref="A2:L63"/>
  <sheetViews>
    <sheetView topLeftCell="A3" workbookViewId="0">
      <selection activeCell="C15" sqref="C15:C25"/>
    </sheetView>
  </sheetViews>
  <sheetFormatPr baseColWidth="10" defaultColWidth="11.44140625" defaultRowHeight="13.2"/>
  <cols>
    <col min="1" max="1" width="40.109375" style="582" bestFit="1" customWidth="1"/>
    <col min="2" max="2" width="11.44140625" style="582"/>
    <col min="3" max="3" width="39.77734375" style="582" bestFit="1" customWidth="1"/>
    <col min="4" max="16384" width="11.44140625" style="582"/>
  </cols>
  <sheetData>
    <row r="2" spans="1:12" ht="39.6">
      <c r="A2" s="744" t="s">
        <v>11</v>
      </c>
      <c r="B2" s="744" t="s">
        <v>299</v>
      </c>
      <c r="C2" s="744" t="s">
        <v>300</v>
      </c>
      <c r="D2" s="744" t="s">
        <v>301</v>
      </c>
      <c r="E2" s="46" t="s">
        <v>302</v>
      </c>
      <c r="F2" s="744" t="s">
        <v>303</v>
      </c>
      <c r="G2" s="46" t="s">
        <v>304</v>
      </c>
      <c r="H2" s="46" t="s">
        <v>305</v>
      </c>
      <c r="I2" s="744" t="s">
        <v>306</v>
      </c>
      <c r="J2" s="744"/>
      <c r="K2" s="744"/>
      <c r="L2" s="673" t="s">
        <v>307</v>
      </c>
    </row>
    <row r="3" spans="1:12" ht="39.6">
      <c r="A3" s="744"/>
      <c r="B3" s="744"/>
      <c r="C3" s="744"/>
      <c r="D3" s="744"/>
      <c r="E3" s="46" t="s">
        <v>308</v>
      </c>
      <c r="F3" s="744"/>
      <c r="G3" s="46" t="s">
        <v>309</v>
      </c>
      <c r="H3" s="46" t="s">
        <v>310</v>
      </c>
      <c r="I3" s="744"/>
      <c r="J3" s="744"/>
      <c r="K3" s="744"/>
      <c r="L3" s="673"/>
    </row>
    <row r="4" spans="1:12" ht="40.200000000000003" thickBot="1">
      <c r="A4" s="745"/>
      <c r="B4" s="745"/>
      <c r="C4" s="745"/>
      <c r="D4" s="745"/>
      <c r="E4" s="49"/>
      <c r="F4" s="745"/>
      <c r="G4" s="31" t="s">
        <v>311</v>
      </c>
      <c r="H4" s="49"/>
      <c r="I4" s="745"/>
      <c r="J4" s="745"/>
      <c r="K4" s="745"/>
      <c r="L4" s="739"/>
    </row>
    <row r="5" spans="1:12">
      <c r="A5" s="6" t="s">
        <v>312</v>
      </c>
      <c r="B5" s="6" t="s">
        <v>313</v>
      </c>
      <c r="C5" s="6" t="s">
        <v>314</v>
      </c>
      <c r="D5" s="51">
        <v>1</v>
      </c>
      <c r="E5" s="7" t="s">
        <v>315</v>
      </c>
      <c r="F5" s="6" t="s">
        <v>316</v>
      </c>
      <c r="G5" s="7" t="s">
        <v>317</v>
      </c>
      <c r="H5" s="7" t="s">
        <v>317</v>
      </c>
      <c r="I5" s="740" t="s">
        <v>317</v>
      </c>
      <c r="J5" s="740"/>
      <c r="K5" s="740"/>
      <c r="L5" s="6" t="s">
        <v>317</v>
      </c>
    </row>
    <row r="6" spans="1:12">
      <c r="A6" s="741" t="s">
        <v>318</v>
      </c>
      <c r="B6" s="741" t="s">
        <v>313</v>
      </c>
      <c r="C6" s="8" t="s">
        <v>319</v>
      </c>
      <c r="D6" s="52">
        <v>0.2</v>
      </c>
      <c r="E6" s="9" t="s">
        <v>315</v>
      </c>
      <c r="F6" s="8" t="s">
        <v>320</v>
      </c>
      <c r="G6" s="9" t="s">
        <v>317</v>
      </c>
      <c r="H6" s="9" t="s">
        <v>317</v>
      </c>
      <c r="I6" s="742"/>
      <c r="J6" s="742"/>
      <c r="K6" s="742"/>
      <c r="L6" s="743" t="s">
        <v>317</v>
      </c>
    </row>
    <row r="7" spans="1:12">
      <c r="A7" s="741"/>
      <c r="B7" s="741"/>
      <c r="C7" s="8" t="s">
        <v>321</v>
      </c>
      <c r="D7" s="52">
        <v>0.8</v>
      </c>
      <c r="E7" s="9" t="s">
        <v>315</v>
      </c>
      <c r="F7" s="8" t="s">
        <v>322</v>
      </c>
      <c r="G7" s="9" t="s">
        <v>16</v>
      </c>
      <c r="H7" s="9" t="s">
        <v>317</v>
      </c>
      <c r="I7" s="743" t="s">
        <v>323</v>
      </c>
      <c r="J7" s="743"/>
      <c r="K7" s="743"/>
      <c r="L7" s="743"/>
    </row>
    <row r="8" spans="1:12" ht="13.8" thickBot="1">
      <c r="A8" s="740" t="s">
        <v>324</v>
      </c>
      <c r="B8" s="740" t="s">
        <v>313</v>
      </c>
      <c r="C8" s="54" t="s">
        <v>319</v>
      </c>
      <c r="D8" s="55">
        <v>0.2</v>
      </c>
      <c r="E8" s="56" t="s">
        <v>315</v>
      </c>
      <c r="F8" s="54" t="s">
        <v>320</v>
      </c>
      <c r="G8" s="56" t="s">
        <v>317</v>
      </c>
      <c r="H8" s="56" t="s">
        <v>317</v>
      </c>
      <c r="I8" s="747" t="s">
        <v>317</v>
      </c>
      <c r="J8" s="747"/>
      <c r="K8" s="747"/>
      <c r="L8" s="740" t="s">
        <v>317</v>
      </c>
    </row>
    <row r="9" spans="1:12">
      <c r="A9" s="740"/>
      <c r="B9" s="740"/>
      <c r="C9" s="6" t="s">
        <v>325</v>
      </c>
      <c r="D9" s="51">
        <v>0.8</v>
      </c>
      <c r="E9" s="7" t="s">
        <v>315</v>
      </c>
      <c r="F9" s="6" t="s">
        <v>326</v>
      </c>
      <c r="G9" s="7" t="s">
        <v>16</v>
      </c>
      <c r="H9" s="7" t="s">
        <v>317</v>
      </c>
      <c r="I9" s="748" t="s">
        <v>327</v>
      </c>
      <c r="J9" s="748"/>
      <c r="K9" s="748"/>
      <c r="L9" s="740"/>
    </row>
    <row r="10" spans="1:12">
      <c r="A10" s="8" t="s">
        <v>328</v>
      </c>
      <c r="B10" s="8" t="s">
        <v>313</v>
      </c>
      <c r="C10" s="8" t="s">
        <v>321</v>
      </c>
      <c r="D10" s="52">
        <v>1</v>
      </c>
      <c r="E10" s="9" t="s">
        <v>315</v>
      </c>
      <c r="F10" s="8" t="s">
        <v>322</v>
      </c>
      <c r="G10" s="9" t="s">
        <v>16</v>
      </c>
      <c r="H10" s="9" t="s">
        <v>317</v>
      </c>
      <c r="I10" s="743" t="s">
        <v>329</v>
      </c>
      <c r="J10" s="743"/>
      <c r="K10" s="743"/>
      <c r="L10" s="53" t="s">
        <v>317</v>
      </c>
    </row>
    <row r="11" spans="1:12" ht="13.8" thickBot="1">
      <c r="A11" s="740" t="s">
        <v>330</v>
      </c>
      <c r="B11" s="740" t="s">
        <v>313</v>
      </c>
      <c r="C11" s="54" t="s">
        <v>319</v>
      </c>
      <c r="D11" s="55">
        <v>0.2</v>
      </c>
      <c r="E11" s="56" t="s">
        <v>315</v>
      </c>
      <c r="F11" s="54" t="s">
        <v>320</v>
      </c>
      <c r="G11" s="56" t="s">
        <v>317</v>
      </c>
      <c r="H11" s="56" t="s">
        <v>317</v>
      </c>
      <c r="I11" s="747" t="s">
        <v>317</v>
      </c>
      <c r="J11" s="747"/>
      <c r="K11" s="747"/>
      <c r="L11" s="740" t="s">
        <v>317</v>
      </c>
    </row>
    <row r="12" spans="1:12">
      <c r="A12" s="740"/>
      <c r="B12" s="740"/>
      <c r="C12" s="6" t="s">
        <v>325</v>
      </c>
      <c r="D12" s="51">
        <v>0.8</v>
      </c>
      <c r="E12" s="7" t="s">
        <v>315</v>
      </c>
      <c r="F12" s="6" t="s">
        <v>326</v>
      </c>
      <c r="G12" s="7" t="s">
        <v>16</v>
      </c>
      <c r="H12" s="7" t="s">
        <v>317</v>
      </c>
      <c r="I12" s="748" t="s">
        <v>331</v>
      </c>
      <c r="J12" s="748"/>
      <c r="K12" s="748"/>
      <c r="L12" s="740"/>
    </row>
    <row r="13" spans="1:12" ht="26.4">
      <c r="A13" s="8" t="s">
        <v>332</v>
      </c>
      <c r="B13" s="8" t="s">
        <v>313</v>
      </c>
      <c r="C13" s="8" t="s">
        <v>333</v>
      </c>
      <c r="D13" s="52">
        <v>1</v>
      </c>
      <c r="E13" s="9" t="s">
        <v>315</v>
      </c>
      <c r="F13" s="8" t="s">
        <v>334</v>
      </c>
      <c r="G13" s="9" t="s">
        <v>15</v>
      </c>
      <c r="H13" s="9" t="s">
        <v>335</v>
      </c>
      <c r="I13" s="746" t="s">
        <v>336</v>
      </c>
      <c r="J13" s="746"/>
      <c r="K13" s="746"/>
      <c r="L13" s="53" t="s">
        <v>337</v>
      </c>
    </row>
    <row r="14" spans="1:12">
      <c r="A14" s="6" t="s">
        <v>630</v>
      </c>
      <c r="B14" s="6" t="s">
        <v>313</v>
      </c>
      <c r="C14" s="6" t="s">
        <v>631</v>
      </c>
      <c r="D14" s="7" t="s">
        <v>632</v>
      </c>
      <c r="E14" s="7" t="s">
        <v>315</v>
      </c>
      <c r="F14" s="6" t="s">
        <v>338</v>
      </c>
      <c r="G14" s="7" t="s">
        <v>15</v>
      </c>
      <c r="H14" s="7" t="s">
        <v>633</v>
      </c>
      <c r="I14" s="740" t="s">
        <v>317</v>
      </c>
      <c r="J14" s="740"/>
      <c r="K14" s="740"/>
      <c r="L14" s="6" t="s">
        <v>22</v>
      </c>
    </row>
    <row r="15" spans="1:12">
      <c r="A15" s="741" t="s">
        <v>634</v>
      </c>
      <c r="B15" s="741" t="s">
        <v>313</v>
      </c>
      <c r="C15" s="741" t="s">
        <v>635</v>
      </c>
      <c r="D15" s="749">
        <v>1</v>
      </c>
      <c r="E15" s="750" t="s">
        <v>315</v>
      </c>
      <c r="F15" s="741" t="s">
        <v>636</v>
      </c>
      <c r="G15" s="750" t="s">
        <v>16</v>
      </c>
      <c r="H15" s="750" t="s">
        <v>317</v>
      </c>
      <c r="I15" s="743" t="s">
        <v>637</v>
      </c>
      <c r="J15" s="743"/>
      <c r="K15" s="743"/>
      <c r="L15" s="53"/>
    </row>
    <row r="16" spans="1:12" ht="13.8" thickBot="1">
      <c r="A16" s="741"/>
      <c r="B16" s="741"/>
      <c r="C16" s="741"/>
      <c r="D16" s="749"/>
      <c r="E16" s="750"/>
      <c r="F16" s="741"/>
      <c r="G16" s="750"/>
      <c r="H16" s="750"/>
      <c r="I16" s="58" t="s">
        <v>300</v>
      </c>
      <c r="J16" s="59" t="s">
        <v>638</v>
      </c>
      <c r="K16" s="59" t="s">
        <v>639</v>
      </c>
      <c r="L16" s="53"/>
    </row>
    <row r="17" spans="1:12" ht="39.6">
      <c r="A17" s="741"/>
      <c r="B17" s="741"/>
      <c r="C17" s="741"/>
      <c r="D17" s="749"/>
      <c r="E17" s="750"/>
      <c r="F17" s="741"/>
      <c r="G17" s="750"/>
      <c r="H17" s="750"/>
      <c r="I17" s="60" t="s">
        <v>640</v>
      </c>
      <c r="J17" s="61">
        <v>63899455</v>
      </c>
      <c r="K17" s="62">
        <v>0.21879999999999999</v>
      </c>
      <c r="L17" s="53"/>
    </row>
    <row r="18" spans="1:12" ht="39.6">
      <c r="A18" s="741"/>
      <c r="B18" s="741"/>
      <c r="C18" s="741"/>
      <c r="D18" s="749"/>
      <c r="E18" s="750"/>
      <c r="F18" s="741"/>
      <c r="G18" s="750"/>
      <c r="H18" s="750"/>
      <c r="I18" s="53" t="s">
        <v>641</v>
      </c>
      <c r="J18" s="63">
        <v>48459371</v>
      </c>
      <c r="K18" s="64">
        <v>0.16600000000000001</v>
      </c>
      <c r="L18" s="53"/>
    </row>
    <row r="19" spans="1:12" ht="39.6">
      <c r="A19" s="741"/>
      <c r="B19" s="741"/>
      <c r="C19" s="741"/>
      <c r="D19" s="749"/>
      <c r="E19" s="750"/>
      <c r="F19" s="741"/>
      <c r="G19" s="750"/>
      <c r="H19" s="750"/>
      <c r="I19" s="60" t="s">
        <v>642</v>
      </c>
      <c r="J19" s="61">
        <v>40308040</v>
      </c>
      <c r="K19" s="62">
        <v>0.13800000000000001</v>
      </c>
      <c r="L19" s="53"/>
    </row>
    <row r="20" spans="1:12" ht="39.6">
      <c r="A20" s="741"/>
      <c r="B20" s="741"/>
      <c r="C20" s="741"/>
      <c r="D20" s="749"/>
      <c r="E20" s="750"/>
      <c r="F20" s="741"/>
      <c r="G20" s="750"/>
      <c r="H20" s="750"/>
      <c r="I20" s="53" t="s">
        <v>643</v>
      </c>
      <c r="J20" s="63">
        <v>24495897</v>
      </c>
      <c r="K20" s="64">
        <v>8.3900000000000002E-2</v>
      </c>
      <c r="L20" s="53"/>
    </row>
    <row r="21" spans="1:12" ht="26.4">
      <c r="A21" s="741"/>
      <c r="B21" s="741"/>
      <c r="C21" s="741"/>
      <c r="D21" s="749"/>
      <c r="E21" s="750"/>
      <c r="F21" s="741"/>
      <c r="G21" s="750"/>
      <c r="H21" s="750"/>
      <c r="I21" s="60" t="s">
        <v>644</v>
      </c>
      <c r="J21" s="61">
        <v>18100375</v>
      </c>
      <c r="K21" s="62">
        <v>6.2E-2</v>
      </c>
      <c r="L21" s="53"/>
    </row>
    <row r="22" spans="1:12">
      <c r="A22" s="741"/>
      <c r="B22" s="741"/>
      <c r="C22" s="741"/>
      <c r="D22" s="749"/>
      <c r="E22" s="750"/>
      <c r="F22" s="741"/>
      <c r="G22" s="750"/>
      <c r="H22" s="750"/>
      <c r="I22" s="53" t="s">
        <v>645</v>
      </c>
      <c r="J22" s="63">
        <v>17389912</v>
      </c>
      <c r="K22" s="64">
        <v>5.96E-2</v>
      </c>
      <c r="L22" s="53"/>
    </row>
    <row r="23" spans="1:12" ht="39.6">
      <c r="A23" s="741"/>
      <c r="B23" s="741"/>
      <c r="C23" s="741"/>
      <c r="D23" s="749"/>
      <c r="E23" s="750"/>
      <c r="F23" s="741"/>
      <c r="G23" s="750"/>
      <c r="H23" s="750"/>
      <c r="I23" s="60" t="s">
        <v>646</v>
      </c>
      <c r="J23" s="61">
        <v>15500000</v>
      </c>
      <c r="K23" s="62">
        <v>5.3100000000000001E-2</v>
      </c>
      <c r="L23" s="53"/>
    </row>
    <row r="24" spans="1:12">
      <c r="A24" s="741"/>
      <c r="B24" s="741"/>
      <c r="C24" s="741"/>
      <c r="D24" s="749"/>
      <c r="E24" s="750"/>
      <c r="F24" s="741"/>
      <c r="G24" s="750"/>
      <c r="H24" s="750"/>
      <c r="I24" s="53" t="s">
        <v>647</v>
      </c>
      <c r="J24" s="63">
        <v>63846038</v>
      </c>
      <c r="K24" s="64">
        <v>0.21870000000000001</v>
      </c>
      <c r="L24" s="53"/>
    </row>
    <row r="25" spans="1:12">
      <c r="A25" s="741"/>
      <c r="B25" s="741"/>
      <c r="C25" s="741"/>
      <c r="D25" s="749"/>
      <c r="E25" s="750"/>
      <c r="F25" s="741"/>
      <c r="G25" s="750"/>
      <c r="H25" s="750"/>
      <c r="I25" s="65" t="s">
        <v>278</v>
      </c>
      <c r="J25" s="66">
        <v>291999088</v>
      </c>
      <c r="K25" s="67">
        <v>1</v>
      </c>
      <c r="L25" s="53"/>
    </row>
    <row r="26" spans="1:12">
      <c r="A26" s="6" t="s">
        <v>339</v>
      </c>
      <c r="B26" s="6" t="s">
        <v>313</v>
      </c>
      <c r="C26" s="6" t="s">
        <v>24</v>
      </c>
      <c r="D26" s="7" t="s">
        <v>340</v>
      </c>
      <c r="E26" s="7" t="s">
        <v>315</v>
      </c>
      <c r="F26" s="6" t="s">
        <v>341</v>
      </c>
      <c r="G26" s="7" t="s">
        <v>342</v>
      </c>
      <c r="H26" s="7" t="s">
        <v>335</v>
      </c>
      <c r="I26" s="740"/>
      <c r="J26" s="740"/>
      <c r="K26" s="740"/>
      <c r="L26" s="6" t="s">
        <v>22</v>
      </c>
    </row>
    <row r="27" spans="1:12">
      <c r="A27" s="741" t="s">
        <v>25</v>
      </c>
      <c r="B27" s="741" t="s">
        <v>313</v>
      </c>
      <c r="C27" s="741" t="s">
        <v>648</v>
      </c>
      <c r="D27" s="750" t="s">
        <v>632</v>
      </c>
      <c r="E27" s="750" t="s">
        <v>315</v>
      </c>
      <c r="F27" s="741" t="s">
        <v>649</v>
      </c>
      <c r="G27" s="750" t="s">
        <v>15</v>
      </c>
      <c r="H27" s="750" t="s">
        <v>335</v>
      </c>
      <c r="I27" s="751" t="s">
        <v>650</v>
      </c>
      <c r="J27" s="751"/>
      <c r="K27" s="751"/>
      <c r="L27" s="751" t="s">
        <v>22</v>
      </c>
    </row>
    <row r="28" spans="1:12">
      <c r="A28" s="741"/>
      <c r="B28" s="741"/>
      <c r="C28" s="741"/>
      <c r="D28" s="750"/>
      <c r="E28" s="750"/>
      <c r="F28" s="741"/>
      <c r="G28" s="750"/>
      <c r="H28" s="750"/>
      <c r="I28" s="751" t="s">
        <v>651</v>
      </c>
      <c r="J28" s="751"/>
      <c r="K28" s="751"/>
      <c r="L28" s="751"/>
    </row>
    <row r="29" spans="1:12">
      <c r="A29" s="741"/>
      <c r="B29" s="741"/>
      <c r="C29" s="741"/>
      <c r="D29" s="750"/>
      <c r="E29" s="750"/>
      <c r="F29" s="741"/>
      <c r="G29" s="750"/>
      <c r="H29" s="750"/>
      <c r="I29" s="751" t="s">
        <v>652</v>
      </c>
      <c r="J29" s="751"/>
      <c r="K29" s="751"/>
      <c r="L29" s="751"/>
    </row>
    <row r="30" spans="1:12">
      <c r="A30" s="741"/>
      <c r="B30" s="741"/>
      <c r="C30" s="741"/>
      <c r="D30" s="750"/>
      <c r="E30" s="750"/>
      <c r="F30" s="741"/>
      <c r="G30" s="750"/>
      <c r="H30" s="750"/>
      <c r="I30" s="751" t="s">
        <v>653</v>
      </c>
      <c r="J30" s="751"/>
      <c r="K30" s="751"/>
      <c r="L30" s="751"/>
    </row>
    <row r="31" spans="1:12">
      <c r="A31" s="6" t="s">
        <v>343</v>
      </c>
      <c r="B31" s="6" t="s">
        <v>313</v>
      </c>
      <c r="C31" s="6" t="s">
        <v>654</v>
      </c>
      <c r="D31" s="51">
        <v>1</v>
      </c>
      <c r="E31" s="7" t="s">
        <v>315</v>
      </c>
      <c r="F31" s="6" t="s">
        <v>649</v>
      </c>
      <c r="G31" s="7" t="s">
        <v>15</v>
      </c>
      <c r="H31" s="7" t="s">
        <v>335</v>
      </c>
      <c r="I31" s="752"/>
      <c r="J31" s="752"/>
      <c r="K31" s="752"/>
      <c r="L31" s="5" t="s">
        <v>22</v>
      </c>
    </row>
    <row r="32" spans="1:12" ht="13.8" thickBot="1">
      <c r="A32" s="741" t="s">
        <v>344</v>
      </c>
      <c r="B32" s="741" t="s">
        <v>345</v>
      </c>
      <c r="C32" s="69" t="s">
        <v>14</v>
      </c>
      <c r="D32" s="70">
        <v>5.1700000000000003E-2</v>
      </c>
      <c r="E32" s="71" t="s">
        <v>315</v>
      </c>
      <c r="F32" s="69" t="s">
        <v>320</v>
      </c>
      <c r="G32" s="71" t="s">
        <v>317</v>
      </c>
      <c r="H32" s="71" t="s">
        <v>317</v>
      </c>
      <c r="I32" s="742"/>
      <c r="J32" s="742"/>
      <c r="K32" s="742"/>
      <c r="L32" s="44"/>
    </row>
    <row r="33" spans="1:12">
      <c r="A33" s="741"/>
      <c r="B33" s="741"/>
      <c r="C33" s="8" t="s">
        <v>346</v>
      </c>
      <c r="D33" s="57">
        <v>2.7400000000000001E-2</v>
      </c>
      <c r="E33" s="9" t="s">
        <v>315</v>
      </c>
      <c r="F33" s="8" t="s">
        <v>347</v>
      </c>
      <c r="G33" s="9" t="s">
        <v>317</v>
      </c>
      <c r="H33" s="9" t="s">
        <v>317</v>
      </c>
      <c r="I33" s="742"/>
      <c r="J33" s="742"/>
      <c r="K33" s="742"/>
      <c r="L33" s="44"/>
    </row>
    <row r="34" spans="1:12">
      <c r="A34" s="741"/>
      <c r="B34" s="741"/>
      <c r="C34" s="8" t="s">
        <v>348</v>
      </c>
      <c r="D34" s="57">
        <v>0.41060000000000002</v>
      </c>
      <c r="E34" s="9" t="s">
        <v>315</v>
      </c>
      <c r="F34" s="8" t="s">
        <v>338</v>
      </c>
      <c r="G34" s="9" t="s">
        <v>15</v>
      </c>
      <c r="H34" s="9" t="s">
        <v>349</v>
      </c>
      <c r="I34" s="751"/>
      <c r="J34" s="751"/>
      <c r="K34" s="751"/>
      <c r="L34" s="68"/>
    </row>
    <row r="35" spans="1:12">
      <c r="A35" s="741"/>
      <c r="B35" s="741"/>
      <c r="C35" s="8" t="s">
        <v>350</v>
      </c>
      <c r="D35" s="57">
        <v>0.29770000000000002</v>
      </c>
      <c r="E35" s="9" t="s">
        <v>315</v>
      </c>
      <c r="F35" s="8" t="s">
        <v>351</v>
      </c>
      <c r="G35" s="9" t="s">
        <v>15</v>
      </c>
      <c r="H35" s="9" t="s">
        <v>352</v>
      </c>
      <c r="I35" s="751"/>
      <c r="J35" s="751"/>
      <c r="K35" s="751"/>
      <c r="L35" s="68"/>
    </row>
    <row r="36" spans="1:12">
      <c r="A36" s="741"/>
      <c r="B36" s="741"/>
      <c r="C36" s="8" t="s">
        <v>353</v>
      </c>
      <c r="D36" s="57">
        <v>0.21260000000000001</v>
      </c>
      <c r="E36" s="9" t="s">
        <v>315</v>
      </c>
      <c r="F36" s="8" t="s">
        <v>338</v>
      </c>
      <c r="G36" s="9" t="s">
        <v>16</v>
      </c>
      <c r="H36" s="9" t="s">
        <v>317</v>
      </c>
      <c r="I36" s="743" t="s">
        <v>354</v>
      </c>
      <c r="J36" s="743"/>
      <c r="K36" s="743"/>
      <c r="L36" s="53"/>
    </row>
    <row r="37" spans="1:12">
      <c r="A37" s="740" t="s">
        <v>655</v>
      </c>
      <c r="B37" s="740" t="s">
        <v>656</v>
      </c>
      <c r="C37" s="6" t="s">
        <v>657</v>
      </c>
      <c r="D37" s="51">
        <v>0.43</v>
      </c>
      <c r="E37" s="7" t="s">
        <v>315</v>
      </c>
      <c r="F37" s="6" t="s">
        <v>320</v>
      </c>
      <c r="G37" s="7" t="s">
        <v>317</v>
      </c>
      <c r="H37" s="7" t="s">
        <v>317</v>
      </c>
      <c r="I37" s="740" t="s">
        <v>658</v>
      </c>
      <c r="J37" s="740"/>
      <c r="K37" s="740"/>
      <c r="L37" s="6"/>
    </row>
    <row r="38" spans="1:12">
      <c r="A38" s="740"/>
      <c r="B38" s="740"/>
      <c r="C38" s="6" t="s">
        <v>659</v>
      </c>
      <c r="D38" s="51">
        <v>0.55000000000000004</v>
      </c>
      <c r="E38" s="7" t="s">
        <v>315</v>
      </c>
      <c r="F38" s="6" t="s">
        <v>660</v>
      </c>
      <c r="G38" s="7" t="s">
        <v>16</v>
      </c>
      <c r="H38" s="7" t="s">
        <v>317</v>
      </c>
      <c r="I38" s="752" t="s">
        <v>661</v>
      </c>
      <c r="J38" s="752"/>
      <c r="K38" s="752"/>
      <c r="L38" s="5"/>
    </row>
    <row r="39" spans="1:12">
      <c r="A39" s="740"/>
      <c r="B39" s="740"/>
      <c r="C39" s="6" t="s">
        <v>662</v>
      </c>
      <c r="D39" s="51">
        <v>0</v>
      </c>
      <c r="E39" s="7" t="s">
        <v>315</v>
      </c>
      <c r="F39" s="6" t="s">
        <v>663</v>
      </c>
      <c r="G39" s="7" t="s">
        <v>16</v>
      </c>
      <c r="H39" s="7" t="s">
        <v>317</v>
      </c>
      <c r="I39" s="740"/>
      <c r="J39" s="740"/>
      <c r="K39" s="740"/>
      <c r="L39" s="6"/>
    </row>
    <row r="40" spans="1:12">
      <c r="A40" s="740"/>
      <c r="B40" s="740"/>
      <c r="C40" s="6" t="s">
        <v>664</v>
      </c>
      <c r="D40" s="51">
        <v>0</v>
      </c>
      <c r="E40" s="7" t="s">
        <v>665</v>
      </c>
      <c r="F40" s="6" t="s">
        <v>666</v>
      </c>
      <c r="G40" s="7" t="s">
        <v>317</v>
      </c>
      <c r="H40" s="7" t="s">
        <v>317</v>
      </c>
      <c r="I40" s="740"/>
      <c r="J40" s="740"/>
      <c r="K40" s="740"/>
      <c r="L40" s="6"/>
    </row>
    <row r="41" spans="1:12">
      <c r="A41" s="740"/>
      <c r="B41" s="740"/>
      <c r="C41" s="6" t="s">
        <v>667</v>
      </c>
      <c r="D41" s="51">
        <v>0.02</v>
      </c>
      <c r="E41" s="7" t="s">
        <v>315</v>
      </c>
      <c r="F41" s="6" t="s">
        <v>668</v>
      </c>
      <c r="G41" s="7" t="s">
        <v>16</v>
      </c>
      <c r="H41" s="7" t="s">
        <v>317</v>
      </c>
      <c r="I41" s="740"/>
      <c r="J41" s="740"/>
      <c r="K41" s="740"/>
      <c r="L41" s="6"/>
    </row>
    <row r="42" spans="1:12">
      <c r="A42" s="740"/>
      <c r="B42" s="740"/>
      <c r="C42" s="6" t="s">
        <v>669</v>
      </c>
      <c r="D42" s="51">
        <v>0</v>
      </c>
      <c r="E42" s="7" t="s">
        <v>665</v>
      </c>
      <c r="F42" s="6" t="s">
        <v>666</v>
      </c>
      <c r="G42" s="7" t="s">
        <v>317</v>
      </c>
      <c r="H42" s="7" t="s">
        <v>317</v>
      </c>
      <c r="I42" s="740"/>
      <c r="J42" s="740"/>
      <c r="K42" s="740"/>
      <c r="L42" s="6"/>
    </row>
    <row r="43" spans="1:12">
      <c r="A43" s="741" t="s">
        <v>28</v>
      </c>
      <c r="B43" s="741" t="s">
        <v>656</v>
      </c>
      <c r="C43" s="8" t="s">
        <v>670</v>
      </c>
      <c r="D43" s="57">
        <v>0.99939999999999996</v>
      </c>
      <c r="E43" s="9" t="s">
        <v>315</v>
      </c>
      <c r="F43" s="8" t="s">
        <v>671</v>
      </c>
      <c r="G43" s="9" t="s">
        <v>16</v>
      </c>
      <c r="H43" s="9" t="s">
        <v>317</v>
      </c>
      <c r="I43" s="743" t="s">
        <v>672</v>
      </c>
      <c r="J43" s="743"/>
      <c r="K43" s="743"/>
      <c r="L43" s="53"/>
    </row>
    <row r="44" spans="1:12">
      <c r="A44" s="741"/>
      <c r="B44" s="741"/>
      <c r="C44" s="8" t="s">
        <v>673</v>
      </c>
      <c r="D44" s="57">
        <v>1E-4</v>
      </c>
      <c r="E44" s="9" t="s">
        <v>665</v>
      </c>
      <c r="F44" s="8" t="s">
        <v>671</v>
      </c>
      <c r="G44" s="9" t="s">
        <v>317</v>
      </c>
      <c r="H44" s="9" t="s">
        <v>317</v>
      </c>
      <c r="I44" s="742"/>
      <c r="J44" s="742"/>
      <c r="K44" s="742"/>
      <c r="L44" s="44"/>
    </row>
    <row r="45" spans="1:12">
      <c r="A45" s="741"/>
      <c r="B45" s="741"/>
      <c r="C45" s="8" t="s">
        <v>674</v>
      </c>
      <c r="D45" s="57">
        <v>1E-4</v>
      </c>
      <c r="E45" s="9" t="s">
        <v>665</v>
      </c>
      <c r="F45" s="8" t="s">
        <v>671</v>
      </c>
      <c r="G45" s="9" t="s">
        <v>317</v>
      </c>
      <c r="H45" s="9" t="s">
        <v>317</v>
      </c>
      <c r="I45" s="742"/>
      <c r="J45" s="742"/>
      <c r="K45" s="742"/>
      <c r="L45" s="44"/>
    </row>
    <row r="46" spans="1:12">
      <c r="A46" s="741"/>
      <c r="B46" s="741"/>
      <c r="C46" s="8" t="s">
        <v>675</v>
      </c>
      <c r="D46" s="57">
        <v>1E-4</v>
      </c>
      <c r="E46" s="9" t="s">
        <v>665</v>
      </c>
      <c r="F46" s="8" t="s">
        <v>671</v>
      </c>
      <c r="G46" s="9" t="s">
        <v>317</v>
      </c>
      <c r="H46" s="9" t="s">
        <v>317</v>
      </c>
      <c r="I46" s="742"/>
      <c r="J46" s="742"/>
      <c r="K46" s="742"/>
      <c r="L46" s="44"/>
    </row>
    <row r="47" spans="1:12">
      <c r="A47" s="741"/>
      <c r="B47" s="741"/>
      <c r="C47" s="8" t="s">
        <v>676</v>
      </c>
      <c r="D47" s="57">
        <v>1E-4</v>
      </c>
      <c r="E47" s="9" t="s">
        <v>665</v>
      </c>
      <c r="F47" s="8" t="s">
        <v>671</v>
      </c>
      <c r="G47" s="9" t="s">
        <v>317</v>
      </c>
      <c r="H47" s="9" t="s">
        <v>317</v>
      </c>
      <c r="I47" s="742"/>
      <c r="J47" s="742"/>
      <c r="K47" s="742"/>
      <c r="L47" s="44"/>
    </row>
    <row r="48" spans="1:12">
      <c r="A48" s="741"/>
      <c r="B48" s="741"/>
      <c r="C48" s="8" t="s">
        <v>677</v>
      </c>
      <c r="D48" s="57">
        <v>1E-4</v>
      </c>
      <c r="E48" s="9" t="s">
        <v>665</v>
      </c>
      <c r="F48" s="8" t="s">
        <v>671</v>
      </c>
      <c r="G48" s="9" t="s">
        <v>317</v>
      </c>
      <c r="H48" s="9" t="s">
        <v>317</v>
      </c>
      <c r="I48" s="742"/>
      <c r="J48" s="742"/>
      <c r="K48" s="742"/>
      <c r="L48" s="44"/>
    </row>
    <row r="49" spans="1:12">
      <c r="A49" s="741"/>
      <c r="B49" s="741"/>
      <c r="C49" s="8" t="s">
        <v>678</v>
      </c>
      <c r="D49" s="57">
        <v>1E-4</v>
      </c>
      <c r="E49" s="9" t="s">
        <v>665</v>
      </c>
      <c r="F49" s="8" t="s">
        <v>671</v>
      </c>
      <c r="G49" s="9" t="s">
        <v>317</v>
      </c>
      <c r="H49" s="9" t="s">
        <v>317</v>
      </c>
      <c r="I49" s="742"/>
      <c r="J49" s="742"/>
      <c r="K49" s="742"/>
      <c r="L49" s="44"/>
    </row>
    <row r="50" spans="1:12">
      <c r="A50" s="740" t="s">
        <v>679</v>
      </c>
      <c r="B50" s="740" t="s">
        <v>656</v>
      </c>
      <c r="C50" s="6" t="s">
        <v>679</v>
      </c>
      <c r="D50" s="72">
        <v>0.8</v>
      </c>
      <c r="E50" s="7" t="s">
        <v>665</v>
      </c>
      <c r="F50" s="6" t="s">
        <v>680</v>
      </c>
      <c r="G50" s="7" t="s">
        <v>16</v>
      </c>
      <c r="H50" s="7" t="s">
        <v>317</v>
      </c>
      <c r="I50" s="753" t="s">
        <v>317</v>
      </c>
      <c r="J50" s="753"/>
      <c r="K50" s="753"/>
      <c r="L50" s="45"/>
    </row>
    <row r="51" spans="1:12">
      <c r="A51" s="740"/>
      <c r="B51" s="740"/>
      <c r="C51" s="6" t="s">
        <v>681</v>
      </c>
      <c r="D51" s="72">
        <v>0.2</v>
      </c>
      <c r="E51" s="7" t="s">
        <v>665</v>
      </c>
      <c r="F51" s="6" t="s">
        <v>680</v>
      </c>
      <c r="G51" s="7" t="s">
        <v>16</v>
      </c>
      <c r="H51" s="7" t="s">
        <v>317</v>
      </c>
      <c r="I51" s="753" t="s">
        <v>317</v>
      </c>
      <c r="J51" s="753"/>
      <c r="K51" s="753"/>
      <c r="L51" s="45"/>
    </row>
    <row r="52" spans="1:12">
      <c r="A52" s="741" t="s">
        <v>682</v>
      </c>
      <c r="B52" s="741" t="s">
        <v>355</v>
      </c>
      <c r="C52" s="53" t="s">
        <v>683</v>
      </c>
      <c r="D52" s="73" t="s">
        <v>684</v>
      </c>
      <c r="E52" s="73" t="s">
        <v>665</v>
      </c>
      <c r="F52" s="53" t="s">
        <v>356</v>
      </c>
      <c r="G52" s="73" t="s">
        <v>317</v>
      </c>
      <c r="H52" s="73" t="s">
        <v>317</v>
      </c>
      <c r="I52" s="743" t="s">
        <v>685</v>
      </c>
      <c r="J52" s="743"/>
      <c r="K52" s="743"/>
      <c r="L52" s="53"/>
    </row>
    <row r="53" spans="1:12">
      <c r="A53" s="741"/>
      <c r="B53" s="741"/>
      <c r="C53" s="53" t="s">
        <v>686</v>
      </c>
      <c r="D53" s="73" t="s">
        <v>687</v>
      </c>
      <c r="E53" s="73" t="s">
        <v>665</v>
      </c>
      <c r="F53" s="53" t="s">
        <v>356</v>
      </c>
      <c r="G53" s="73" t="s">
        <v>317</v>
      </c>
      <c r="H53" s="73" t="s">
        <v>317</v>
      </c>
      <c r="I53" s="743" t="s">
        <v>688</v>
      </c>
      <c r="J53" s="743"/>
      <c r="K53" s="743"/>
      <c r="L53" s="53"/>
    </row>
    <row r="54" spans="1:12">
      <c r="A54" s="741"/>
      <c r="B54" s="741"/>
      <c r="C54" s="53" t="s">
        <v>689</v>
      </c>
      <c r="D54" s="73" t="s">
        <v>687</v>
      </c>
      <c r="E54" s="73" t="s">
        <v>665</v>
      </c>
      <c r="F54" s="53" t="s">
        <v>356</v>
      </c>
      <c r="G54" s="73" t="s">
        <v>317</v>
      </c>
      <c r="H54" s="73" t="s">
        <v>317</v>
      </c>
      <c r="I54" s="743" t="s">
        <v>690</v>
      </c>
      <c r="J54" s="743"/>
      <c r="K54" s="743"/>
      <c r="L54" s="53"/>
    </row>
    <row r="55" spans="1:12">
      <c r="A55" s="741"/>
      <c r="B55" s="741"/>
      <c r="C55" s="53" t="s">
        <v>691</v>
      </c>
      <c r="D55" s="73" t="s">
        <v>692</v>
      </c>
      <c r="E55" s="73" t="s">
        <v>665</v>
      </c>
      <c r="F55" s="53" t="s">
        <v>356</v>
      </c>
      <c r="G55" s="73" t="s">
        <v>317</v>
      </c>
      <c r="H55" s="73" t="s">
        <v>317</v>
      </c>
      <c r="I55" s="743" t="s">
        <v>317</v>
      </c>
      <c r="J55" s="743"/>
      <c r="K55" s="743"/>
      <c r="L55" s="53"/>
    </row>
    <row r="56" spans="1:12">
      <c r="A56" s="741"/>
      <c r="B56" s="741"/>
      <c r="C56" s="53" t="s">
        <v>693</v>
      </c>
      <c r="D56" s="73" t="s">
        <v>694</v>
      </c>
      <c r="E56" s="73" t="s">
        <v>665</v>
      </c>
      <c r="F56" s="53" t="s">
        <v>356</v>
      </c>
      <c r="G56" s="73" t="s">
        <v>317</v>
      </c>
      <c r="H56" s="73" t="s">
        <v>317</v>
      </c>
      <c r="I56" s="743" t="s">
        <v>695</v>
      </c>
      <c r="J56" s="743"/>
      <c r="K56" s="743"/>
      <c r="L56" s="53"/>
    </row>
    <row r="57" spans="1:12">
      <c r="A57" s="741"/>
      <c r="B57" s="741"/>
      <c r="C57" s="53" t="s">
        <v>696</v>
      </c>
      <c r="D57" s="73" t="s">
        <v>697</v>
      </c>
      <c r="E57" s="73" t="s">
        <v>665</v>
      </c>
      <c r="F57" s="53" t="s">
        <v>356</v>
      </c>
      <c r="G57" s="73" t="s">
        <v>317</v>
      </c>
      <c r="H57" s="73" t="s">
        <v>317</v>
      </c>
      <c r="I57" s="743" t="s">
        <v>698</v>
      </c>
      <c r="J57" s="743"/>
      <c r="K57" s="743"/>
      <c r="L57" s="53"/>
    </row>
    <row r="58" spans="1:12">
      <c r="A58" s="741"/>
      <c r="B58" s="741"/>
      <c r="C58" s="53" t="s">
        <v>699</v>
      </c>
      <c r="D58" s="73" t="s">
        <v>697</v>
      </c>
      <c r="E58" s="73" t="s">
        <v>665</v>
      </c>
      <c r="F58" s="53" t="s">
        <v>356</v>
      </c>
      <c r="G58" s="73" t="s">
        <v>317</v>
      </c>
      <c r="H58" s="73" t="s">
        <v>317</v>
      </c>
      <c r="I58" s="743" t="s">
        <v>700</v>
      </c>
      <c r="J58" s="743"/>
      <c r="K58" s="743"/>
      <c r="L58" s="53"/>
    </row>
    <row r="59" spans="1:12">
      <c r="A59" s="741"/>
      <c r="B59" s="741"/>
      <c r="C59" s="53" t="s">
        <v>701</v>
      </c>
      <c r="D59" s="73" t="s">
        <v>702</v>
      </c>
      <c r="E59" s="73" t="s">
        <v>665</v>
      </c>
      <c r="F59" s="53" t="s">
        <v>356</v>
      </c>
      <c r="G59" s="73" t="s">
        <v>317</v>
      </c>
      <c r="H59" s="73" t="s">
        <v>317</v>
      </c>
      <c r="I59" s="743" t="s">
        <v>317</v>
      </c>
      <c r="J59" s="743"/>
      <c r="K59" s="743"/>
      <c r="L59" s="53"/>
    </row>
    <row r="60" spans="1:12">
      <c r="A60" s="741"/>
      <c r="B60" s="741"/>
      <c r="C60" s="53" t="s">
        <v>703</v>
      </c>
      <c r="D60" s="73" t="s">
        <v>692</v>
      </c>
      <c r="E60" s="73" t="s">
        <v>665</v>
      </c>
      <c r="F60" s="53" t="s">
        <v>356</v>
      </c>
      <c r="G60" s="73" t="s">
        <v>317</v>
      </c>
      <c r="H60" s="73" t="s">
        <v>317</v>
      </c>
      <c r="I60" s="743" t="s">
        <v>317</v>
      </c>
      <c r="J60" s="743"/>
      <c r="K60" s="743"/>
      <c r="L60" s="53"/>
    </row>
    <row r="61" spans="1:12">
      <c r="A61" s="741"/>
      <c r="B61" s="741"/>
      <c r="C61" s="53" t="s">
        <v>704</v>
      </c>
      <c r="D61" s="73" t="s">
        <v>692</v>
      </c>
      <c r="E61" s="73" t="s">
        <v>665</v>
      </c>
      <c r="F61" s="53" t="s">
        <v>356</v>
      </c>
      <c r="G61" s="73" t="s">
        <v>317</v>
      </c>
      <c r="H61" s="73" t="s">
        <v>317</v>
      </c>
      <c r="I61" s="743" t="s">
        <v>317</v>
      </c>
      <c r="J61" s="743"/>
      <c r="K61" s="743"/>
      <c r="L61" s="53"/>
    </row>
    <row r="62" spans="1:12">
      <c r="A62" s="741"/>
      <c r="B62" s="741"/>
      <c r="C62" s="53" t="s">
        <v>705</v>
      </c>
      <c r="D62" s="73" t="s">
        <v>697</v>
      </c>
      <c r="E62" s="73" t="s">
        <v>665</v>
      </c>
      <c r="F62" s="53" t="s">
        <v>356</v>
      </c>
      <c r="G62" s="73" t="s">
        <v>317</v>
      </c>
      <c r="H62" s="73" t="s">
        <v>317</v>
      </c>
      <c r="I62" s="743" t="s">
        <v>706</v>
      </c>
      <c r="J62" s="743"/>
      <c r="K62" s="743"/>
      <c r="L62" s="53"/>
    </row>
    <row r="63" spans="1:12">
      <c r="A63" s="741"/>
      <c r="B63" s="741"/>
      <c r="C63" s="53" t="s">
        <v>707</v>
      </c>
      <c r="D63" s="73" t="s">
        <v>708</v>
      </c>
      <c r="E63" s="73" t="s">
        <v>315</v>
      </c>
      <c r="F63" s="53" t="s">
        <v>356</v>
      </c>
      <c r="G63" s="73" t="s">
        <v>16</v>
      </c>
      <c r="H63" s="73" t="s">
        <v>317</v>
      </c>
      <c r="I63" s="743" t="s">
        <v>706</v>
      </c>
      <c r="J63" s="743"/>
      <c r="K63" s="743"/>
      <c r="L63" s="53"/>
    </row>
  </sheetData>
  <mergeCells count="92">
    <mergeCell ref="I60:K60"/>
    <mergeCell ref="I61:K61"/>
    <mergeCell ref="A50:A51"/>
    <mergeCell ref="B50:B51"/>
    <mergeCell ref="I50:K50"/>
    <mergeCell ref="I51:K51"/>
    <mergeCell ref="A52:A63"/>
    <mergeCell ref="B52:B63"/>
    <mergeCell ref="I52:K52"/>
    <mergeCell ref="I53:K53"/>
    <mergeCell ref="I54:K54"/>
    <mergeCell ref="I55:K55"/>
    <mergeCell ref="I62:K62"/>
    <mergeCell ref="I63:K63"/>
    <mergeCell ref="I56:K56"/>
    <mergeCell ref="I57:K57"/>
    <mergeCell ref="I58:K58"/>
    <mergeCell ref="I59:K59"/>
    <mergeCell ref="A43:A49"/>
    <mergeCell ref="B43:B49"/>
    <mergeCell ref="I43:K43"/>
    <mergeCell ref="I44:K44"/>
    <mergeCell ref="I45:K45"/>
    <mergeCell ref="I46:K46"/>
    <mergeCell ref="I47:K47"/>
    <mergeCell ref="I48:K48"/>
    <mergeCell ref="I49:K49"/>
    <mergeCell ref="I35:K35"/>
    <mergeCell ref="I36:K36"/>
    <mergeCell ref="A37:A42"/>
    <mergeCell ref="B37:B42"/>
    <mergeCell ref="I37:K37"/>
    <mergeCell ref="I38:K38"/>
    <mergeCell ref="I39:K39"/>
    <mergeCell ref="I40:K40"/>
    <mergeCell ref="I41:K41"/>
    <mergeCell ref="I42:K42"/>
    <mergeCell ref="A32:A36"/>
    <mergeCell ref="B32:B36"/>
    <mergeCell ref="I32:K32"/>
    <mergeCell ref="I33:K33"/>
    <mergeCell ref="I34:K34"/>
    <mergeCell ref="L27:L30"/>
    <mergeCell ref="I28:K28"/>
    <mergeCell ref="I29:K29"/>
    <mergeCell ref="I30:K30"/>
    <mergeCell ref="I31:K31"/>
    <mergeCell ref="I26:K26"/>
    <mergeCell ref="A27:A30"/>
    <mergeCell ref="B27:B30"/>
    <mergeCell ref="C27:C30"/>
    <mergeCell ref="D27:D30"/>
    <mergeCell ref="E27:E30"/>
    <mergeCell ref="F27:F30"/>
    <mergeCell ref="G27:G30"/>
    <mergeCell ref="H27:H30"/>
    <mergeCell ref="I27:K27"/>
    <mergeCell ref="I14:K14"/>
    <mergeCell ref="A15:A25"/>
    <mergeCell ref="B15:B25"/>
    <mergeCell ref="C15:C25"/>
    <mergeCell ref="D15:D25"/>
    <mergeCell ref="E15:E25"/>
    <mergeCell ref="F15:F25"/>
    <mergeCell ref="G15:G25"/>
    <mergeCell ref="H15:H25"/>
    <mergeCell ref="I15:K15"/>
    <mergeCell ref="I13:K13"/>
    <mergeCell ref="A8:A9"/>
    <mergeCell ref="B8:B9"/>
    <mergeCell ref="I8:K8"/>
    <mergeCell ref="L8:L9"/>
    <mergeCell ref="I9:K9"/>
    <mergeCell ref="I10:K10"/>
    <mergeCell ref="A11:A12"/>
    <mergeCell ref="B11:B12"/>
    <mergeCell ref="I11:K11"/>
    <mergeCell ref="L11:L12"/>
    <mergeCell ref="I12:K12"/>
    <mergeCell ref="L2:L4"/>
    <mergeCell ref="I5:K5"/>
    <mergeCell ref="A6:A7"/>
    <mergeCell ref="B6:B7"/>
    <mergeCell ref="I6:K6"/>
    <mergeCell ref="L6:L7"/>
    <mergeCell ref="I7:K7"/>
    <mergeCell ref="A2:A4"/>
    <mergeCell ref="B2:B4"/>
    <mergeCell ref="C2:C4"/>
    <mergeCell ref="D2:D4"/>
    <mergeCell ref="F2:F4"/>
    <mergeCell ref="I2:K4"/>
  </mergeCells>
  <hyperlinks>
    <hyperlink ref="I13" r:id="rId1" xr:uid="{B9100B70-4E9D-46DE-BAA9-5D2228EEB8B2}"/>
  </hyperlinks>
  <pageMargins left="0.7" right="0.7" top="0.75" bottom="0.75" header="0.3" footer="0.3"/>
  <pageSetup paperSize="9" scale="63" fitToHeight="0"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E6B34-168B-4B84-BBCC-172902564E76}">
  <sheetPr>
    <pageSetUpPr fitToPage="1"/>
  </sheetPr>
  <dimension ref="B1:E105"/>
  <sheetViews>
    <sheetView workbookViewId="0">
      <selection sqref="A1:A1048576"/>
    </sheetView>
  </sheetViews>
  <sheetFormatPr baseColWidth="10" defaultColWidth="11.44140625" defaultRowHeight="17.399999999999999"/>
  <cols>
    <col min="1" max="1" width="2.77734375" style="3" customWidth="1"/>
    <col min="2" max="2" width="9.44140625" style="3" bestFit="1" customWidth="1"/>
    <col min="3" max="3" width="64" style="3" bestFit="1" customWidth="1"/>
    <col min="4" max="4" width="12.77734375" style="3" bestFit="1" customWidth="1"/>
    <col min="5" max="5" width="11.77734375" style="3" bestFit="1" customWidth="1"/>
    <col min="6" max="16384" width="11.44140625" style="3"/>
  </cols>
  <sheetData>
    <row r="1" spans="2:4">
      <c r="B1" s="74" t="s">
        <v>389</v>
      </c>
    </row>
    <row r="2" spans="2:4" ht="18" thickBot="1">
      <c r="B2" s="50" t="s">
        <v>357</v>
      </c>
      <c r="C2" s="50" t="s">
        <v>358</v>
      </c>
      <c r="D2" s="75" t="s">
        <v>278</v>
      </c>
    </row>
    <row r="3" spans="2:4">
      <c r="B3" s="76" t="s">
        <v>359</v>
      </c>
      <c r="C3" s="76" t="s">
        <v>1130</v>
      </c>
      <c r="D3" s="77">
        <v>194293756533</v>
      </c>
    </row>
    <row r="4" spans="2:4">
      <c r="B4" s="32" t="s">
        <v>359</v>
      </c>
      <c r="C4" s="32" t="s">
        <v>1129</v>
      </c>
      <c r="D4" s="78">
        <v>127076667718</v>
      </c>
    </row>
    <row r="5" spans="2:4">
      <c r="B5" s="76" t="s">
        <v>359</v>
      </c>
      <c r="C5" s="76" t="s">
        <v>360</v>
      </c>
      <c r="D5" s="77">
        <v>119590501242</v>
      </c>
    </row>
    <row r="6" spans="2:4">
      <c r="B6" s="32" t="s">
        <v>359</v>
      </c>
      <c r="C6" s="32" t="s">
        <v>362</v>
      </c>
      <c r="D6" s="78">
        <v>36818023301</v>
      </c>
    </row>
    <row r="7" spans="2:4">
      <c r="B7" s="76" t="s">
        <v>359</v>
      </c>
      <c r="C7" s="76" t="s">
        <v>361</v>
      </c>
      <c r="D7" s="77">
        <v>36439914106.09285</v>
      </c>
    </row>
    <row r="8" spans="2:4">
      <c r="B8" s="32" t="s">
        <v>372</v>
      </c>
      <c r="C8" s="32" t="s">
        <v>363</v>
      </c>
      <c r="D8" s="78">
        <v>23294937716</v>
      </c>
    </row>
    <row r="9" spans="2:4">
      <c r="B9" s="76" t="s">
        <v>359</v>
      </c>
      <c r="C9" s="76" t="s">
        <v>365</v>
      </c>
      <c r="D9" s="77">
        <v>8350000000</v>
      </c>
    </row>
    <row r="10" spans="2:4">
      <c r="B10" s="32" t="s">
        <v>359</v>
      </c>
      <c r="C10" s="32" t="s">
        <v>363</v>
      </c>
      <c r="D10" s="78">
        <v>4078770800</v>
      </c>
    </row>
    <row r="11" spans="2:4">
      <c r="B11" s="76" t="s">
        <v>359</v>
      </c>
      <c r="C11" s="76" t="s">
        <v>364</v>
      </c>
      <c r="D11" s="77">
        <v>2725784218</v>
      </c>
    </row>
    <row r="12" spans="2:4">
      <c r="B12" s="32" t="s">
        <v>359</v>
      </c>
      <c r="C12" s="32" t="s">
        <v>366</v>
      </c>
      <c r="D12" s="78">
        <v>1667904361</v>
      </c>
    </row>
    <row r="13" spans="2:4">
      <c r="B13" s="76" t="s">
        <v>359</v>
      </c>
      <c r="C13" s="76" t="s">
        <v>367</v>
      </c>
      <c r="D13" s="77">
        <v>1579359873</v>
      </c>
    </row>
    <row r="14" spans="2:4">
      <c r="B14" s="32" t="s">
        <v>372</v>
      </c>
      <c r="C14" s="32" t="s">
        <v>1128</v>
      </c>
      <c r="D14" s="78">
        <v>1078502825</v>
      </c>
    </row>
    <row r="15" spans="2:4">
      <c r="B15" s="76" t="s">
        <v>359</v>
      </c>
      <c r="C15" s="76" t="s">
        <v>368</v>
      </c>
      <c r="D15" s="77">
        <v>590828190</v>
      </c>
    </row>
    <row r="16" spans="2:4">
      <c r="B16" s="32" t="s">
        <v>359</v>
      </c>
      <c r="C16" s="32" t="s">
        <v>370</v>
      </c>
      <c r="D16" s="78">
        <v>403424069</v>
      </c>
    </row>
    <row r="17" spans="2:4">
      <c r="B17" s="76" t="s">
        <v>359</v>
      </c>
      <c r="C17" s="76" t="s">
        <v>369</v>
      </c>
      <c r="D17" s="77">
        <v>344323778</v>
      </c>
    </row>
    <row r="18" spans="2:4">
      <c r="B18" s="32" t="s">
        <v>372</v>
      </c>
      <c r="C18" s="32" t="s">
        <v>371</v>
      </c>
      <c r="D18" s="78">
        <v>308035816</v>
      </c>
    </row>
    <row r="19" spans="2:4">
      <c r="B19" s="76" t="s">
        <v>372</v>
      </c>
      <c r="C19" s="76" t="s">
        <v>369</v>
      </c>
      <c r="D19" s="77">
        <v>249727550</v>
      </c>
    </row>
    <row r="20" spans="2:4">
      <c r="B20" s="32" t="s">
        <v>372</v>
      </c>
      <c r="C20" s="32" t="s">
        <v>364</v>
      </c>
      <c r="D20" s="78">
        <v>191314525</v>
      </c>
    </row>
    <row r="21" spans="2:4">
      <c r="B21" s="76" t="s">
        <v>372</v>
      </c>
      <c r="C21" s="76" t="s">
        <v>361</v>
      </c>
      <c r="D21" s="77">
        <v>180190771</v>
      </c>
    </row>
    <row r="22" spans="2:4">
      <c r="B22" s="32" t="s">
        <v>372</v>
      </c>
      <c r="C22" s="32" t="s">
        <v>1127</v>
      </c>
      <c r="D22" s="78">
        <v>79996018</v>
      </c>
    </row>
    <row r="23" spans="2:4">
      <c r="B23" s="76" t="s">
        <v>372</v>
      </c>
      <c r="C23" s="76" t="s">
        <v>1125</v>
      </c>
      <c r="D23" s="77">
        <v>33557637</v>
      </c>
    </row>
    <row r="24" spans="2:4">
      <c r="B24" s="32" t="s">
        <v>372</v>
      </c>
      <c r="C24" s="32" t="s">
        <v>1124</v>
      </c>
      <c r="D24" s="78">
        <v>22215046</v>
      </c>
    </row>
    <row r="25" spans="2:4">
      <c r="B25" s="76" t="s">
        <v>372</v>
      </c>
      <c r="C25" s="76" t="s">
        <v>368</v>
      </c>
      <c r="D25" s="77">
        <v>22161923</v>
      </c>
    </row>
    <row r="26" spans="2:4">
      <c r="B26" s="32" t="s">
        <v>372</v>
      </c>
      <c r="C26" s="32" t="s">
        <v>367</v>
      </c>
      <c r="D26" s="78">
        <v>20002377</v>
      </c>
    </row>
    <row r="27" spans="2:4">
      <c r="B27" s="76" t="s">
        <v>372</v>
      </c>
      <c r="C27" s="76" t="s">
        <v>370</v>
      </c>
      <c r="D27" s="77">
        <v>15969874</v>
      </c>
    </row>
    <row r="28" spans="2:4">
      <c r="B28" s="32" t="s">
        <v>359</v>
      </c>
      <c r="C28" s="32" t="s">
        <v>374</v>
      </c>
      <c r="D28" s="78">
        <v>9867452</v>
      </c>
    </row>
    <row r="29" spans="2:4">
      <c r="B29" s="76" t="s">
        <v>372</v>
      </c>
      <c r="C29" s="76" t="s">
        <v>373</v>
      </c>
      <c r="D29" s="77">
        <v>6059000</v>
      </c>
    </row>
    <row r="30" spans="2:4">
      <c r="B30" s="32" t="s">
        <v>372</v>
      </c>
      <c r="C30" s="32" t="s">
        <v>374</v>
      </c>
      <c r="D30" s="78">
        <v>1824250</v>
      </c>
    </row>
    <row r="31" spans="2:4">
      <c r="B31" s="76" t="s">
        <v>372</v>
      </c>
      <c r="C31" s="76" t="s">
        <v>1123</v>
      </c>
      <c r="D31" s="77">
        <v>1057500</v>
      </c>
    </row>
    <row r="32" spans="2:4">
      <c r="B32" s="32" t="s">
        <v>372</v>
      </c>
      <c r="C32" s="32" t="s">
        <v>1126</v>
      </c>
      <c r="D32" s="78">
        <v>6289</v>
      </c>
    </row>
    <row r="33" spans="2:5">
      <c r="B33" s="79"/>
      <c r="C33" s="25" t="s">
        <v>278</v>
      </c>
      <c r="D33" s="80">
        <f>SUM(D3:D32)</f>
        <v>559474684758.09277</v>
      </c>
    </row>
    <row r="35" spans="2:5">
      <c r="B35" s="74" t="s">
        <v>388</v>
      </c>
    </row>
    <row r="36" spans="2:5" ht="27" thickBot="1">
      <c r="B36" s="50" t="s">
        <v>357</v>
      </c>
      <c r="C36" s="50" t="s">
        <v>11</v>
      </c>
      <c r="D36" s="50" t="s">
        <v>376</v>
      </c>
      <c r="E36" s="75" t="s">
        <v>377</v>
      </c>
    </row>
    <row r="37" spans="2:5">
      <c r="B37" s="32" t="s">
        <v>359</v>
      </c>
      <c r="C37" s="32" t="s">
        <v>14</v>
      </c>
      <c r="D37" s="32" t="s">
        <v>378</v>
      </c>
      <c r="E37" s="78">
        <v>343478108290</v>
      </c>
    </row>
    <row r="38" spans="2:5">
      <c r="B38" s="76" t="s">
        <v>359</v>
      </c>
      <c r="C38" s="76" t="s">
        <v>18</v>
      </c>
      <c r="D38" s="76" t="s">
        <v>378</v>
      </c>
      <c r="E38" s="77">
        <v>54319018217</v>
      </c>
    </row>
    <row r="39" spans="2:5">
      <c r="B39" s="32" t="s">
        <v>359</v>
      </c>
      <c r="C39" s="32" t="s">
        <v>27</v>
      </c>
      <c r="D39" s="32" t="s">
        <v>379</v>
      </c>
      <c r="E39" s="78">
        <v>43756825318.09285</v>
      </c>
    </row>
    <row r="40" spans="2:5">
      <c r="B40" s="76" t="s">
        <v>359</v>
      </c>
      <c r="C40" s="76" t="s">
        <v>17</v>
      </c>
      <c r="D40" s="76" t="s">
        <v>378</v>
      </c>
      <c r="E40" s="77">
        <v>42894404899</v>
      </c>
    </row>
    <row r="41" spans="2:5">
      <c r="B41" s="32" t="s">
        <v>359</v>
      </c>
      <c r="C41" s="32" t="s">
        <v>20</v>
      </c>
      <c r="D41" s="32" t="s">
        <v>378</v>
      </c>
      <c r="E41" s="78">
        <v>34421520530</v>
      </c>
    </row>
    <row r="42" spans="2:5">
      <c r="B42" s="76" t="s">
        <v>359</v>
      </c>
      <c r="C42" s="76" t="s">
        <v>19</v>
      </c>
      <c r="D42" s="76" t="s">
        <v>378</v>
      </c>
      <c r="E42" s="77">
        <v>12842629037</v>
      </c>
    </row>
    <row r="43" spans="2:5">
      <c r="B43" s="32" t="s">
        <v>372</v>
      </c>
      <c r="C43" s="32" t="s">
        <v>1102</v>
      </c>
      <c r="D43" s="32" t="s">
        <v>380</v>
      </c>
      <c r="E43" s="78">
        <v>12174205519</v>
      </c>
    </row>
    <row r="44" spans="2:5">
      <c r="B44" s="76" t="s">
        <v>372</v>
      </c>
      <c r="C44" s="76" t="s">
        <v>1099</v>
      </c>
      <c r="D44" s="76" t="s">
        <v>380</v>
      </c>
      <c r="E44" s="77">
        <v>11186434362</v>
      </c>
    </row>
    <row r="45" spans="2:5">
      <c r="B45" s="32" t="s">
        <v>359</v>
      </c>
      <c r="C45" s="32" t="s">
        <v>21</v>
      </c>
      <c r="D45" s="32" t="s">
        <v>378</v>
      </c>
      <c r="E45" s="78">
        <v>1723246896</v>
      </c>
    </row>
    <row r="46" spans="2:5">
      <c r="B46" s="76" t="s">
        <v>372</v>
      </c>
      <c r="C46" s="76" t="s">
        <v>1132</v>
      </c>
      <c r="D46" s="76" t="s">
        <v>380</v>
      </c>
      <c r="E46" s="77">
        <v>1078502825</v>
      </c>
    </row>
    <row r="47" spans="2:5">
      <c r="B47" s="32" t="s">
        <v>359</v>
      </c>
      <c r="C47" s="32" t="s">
        <v>24</v>
      </c>
      <c r="D47" s="32" t="s">
        <v>378</v>
      </c>
      <c r="E47" s="78">
        <v>533372454</v>
      </c>
    </row>
    <row r="48" spans="2:5">
      <c r="B48" s="76" t="s">
        <v>372</v>
      </c>
      <c r="C48" s="76" t="s">
        <v>1118</v>
      </c>
      <c r="D48" s="76" t="s">
        <v>378</v>
      </c>
      <c r="E48" s="77">
        <v>270722933</v>
      </c>
    </row>
    <row r="49" spans="2:5">
      <c r="B49" s="32" t="s">
        <v>372</v>
      </c>
      <c r="C49" s="32" t="s">
        <v>1131</v>
      </c>
      <c r="D49" s="32" t="s">
        <v>378</v>
      </c>
      <c r="E49" s="78">
        <v>246461908</v>
      </c>
    </row>
    <row r="50" spans="2:5">
      <c r="B50" s="76" t="s">
        <v>372</v>
      </c>
      <c r="C50" s="76" t="s">
        <v>1109</v>
      </c>
      <c r="D50" s="76" t="s">
        <v>380</v>
      </c>
      <c r="E50" s="77">
        <v>89266146</v>
      </c>
    </row>
    <row r="51" spans="2:5">
      <c r="B51" s="32" t="s">
        <v>372</v>
      </c>
      <c r="C51" s="32" t="s">
        <v>1115</v>
      </c>
      <c r="D51" s="32" t="s">
        <v>380</v>
      </c>
      <c r="E51" s="78">
        <v>38960970</v>
      </c>
    </row>
    <row r="52" spans="2:5">
      <c r="B52" s="76" t="s">
        <v>372</v>
      </c>
      <c r="C52" s="76" t="s">
        <v>1122</v>
      </c>
      <c r="D52" s="76" t="s">
        <v>378</v>
      </c>
      <c r="E52" s="77">
        <v>38520916</v>
      </c>
    </row>
    <row r="53" spans="2:5">
      <c r="B53" s="32" t="s">
        <v>372</v>
      </c>
      <c r="C53" s="32" t="s">
        <v>384</v>
      </c>
      <c r="D53" s="32" t="s">
        <v>380</v>
      </c>
      <c r="E53" s="78">
        <v>35547610</v>
      </c>
    </row>
    <row r="54" spans="2:5">
      <c r="B54" s="76" t="s">
        <v>372</v>
      </c>
      <c r="C54" s="76" t="s">
        <v>1098</v>
      </c>
      <c r="D54" s="76" t="s">
        <v>380</v>
      </c>
      <c r="E54" s="77">
        <v>28525342</v>
      </c>
    </row>
    <row r="55" spans="2:5">
      <c r="B55" s="32" t="s">
        <v>372</v>
      </c>
      <c r="C55" s="32" t="s">
        <v>382</v>
      </c>
      <c r="D55" s="32" t="s">
        <v>380</v>
      </c>
      <c r="E55" s="78">
        <v>22641960</v>
      </c>
    </row>
    <row r="56" spans="2:5">
      <c r="B56" s="76" t="s">
        <v>372</v>
      </c>
      <c r="C56" s="76" t="s">
        <v>277</v>
      </c>
      <c r="D56" s="76" t="s">
        <v>380</v>
      </c>
      <c r="E56" s="77">
        <v>21869398</v>
      </c>
    </row>
    <row r="57" spans="2:5">
      <c r="B57" s="32" t="s">
        <v>372</v>
      </c>
      <c r="C57" s="32" t="s">
        <v>276</v>
      </c>
      <c r="D57" s="32" t="s">
        <v>380</v>
      </c>
      <c r="E57" s="78">
        <v>20834101</v>
      </c>
    </row>
    <row r="58" spans="2:5">
      <c r="B58" s="76" t="s">
        <v>372</v>
      </c>
      <c r="C58" s="76" t="s">
        <v>1119</v>
      </c>
      <c r="D58" s="76" t="s">
        <v>378</v>
      </c>
      <c r="E58" s="77">
        <v>20002377</v>
      </c>
    </row>
    <row r="59" spans="2:5">
      <c r="B59" s="32" t="s">
        <v>372</v>
      </c>
      <c r="C59" s="32" t="s">
        <v>9</v>
      </c>
      <c r="D59" s="32" t="s">
        <v>380</v>
      </c>
      <c r="E59" s="78">
        <v>18758343</v>
      </c>
    </row>
    <row r="60" spans="2:5">
      <c r="B60" s="76" t="s">
        <v>372</v>
      </c>
      <c r="C60" s="76" t="s">
        <v>7</v>
      </c>
      <c r="D60" s="76" t="s">
        <v>380</v>
      </c>
      <c r="E60" s="77">
        <v>18100251</v>
      </c>
    </row>
    <row r="61" spans="2:5">
      <c r="B61" s="32" t="s">
        <v>372</v>
      </c>
      <c r="C61" s="32" t="s">
        <v>1111</v>
      </c>
      <c r="D61" s="32" t="s">
        <v>380</v>
      </c>
      <c r="E61" s="78">
        <v>14969141</v>
      </c>
    </row>
    <row r="62" spans="2:5">
      <c r="B62" s="76" t="s">
        <v>372</v>
      </c>
      <c r="C62" s="76" t="s">
        <v>1144</v>
      </c>
      <c r="D62" s="76" t="s">
        <v>380</v>
      </c>
      <c r="E62" s="77">
        <v>13117594</v>
      </c>
    </row>
    <row r="63" spans="2:5">
      <c r="B63" s="32" t="s">
        <v>372</v>
      </c>
      <c r="C63" s="32" t="s">
        <v>1100</v>
      </c>
      <c r="D63" s="32" t="s">
        <v>380</v>
      </c>
      <c r="E63" s="78">
        <v>12734066</v>
      </c>
    </row>
    <row r="64" spans="2:5">
      <c r="B64" s="76" t="s">
        <v>372</v>
      </c>
      <c r="C64" s="76" t="s">
        <v>381</v>
      </c>
      <c r="D64" s="76" t="s">
        <v>380</v>
      </c>
      <c r="E64" s="77">
        <v>12129127</v>
      </c>
    </row>
    <row r="65" spans="2:5">
      <c r="B65" s="32" t="s">
        <v>372</v>
      </c>
      <c r="C65" s="32" t="s">
        <v>457</v>
      </c>
      <c r="D65" s="32" t="s">
        <v>380</v>
      </c>
      <c r="E65" s="78">
        <v>11129300</v>
      </c>
    </row>
    <row r="66" spans="2:5">
      <c r="B66" s="76" t="s">
        <v>372</v>
      </c>
      <c r="C66" s="76" t="s">
        <v>1143</v>
      </c>
      <c r="D66" s="76" t="s">
        <v>380</v>
      </c>
      <c r="E66" s="77">
        <v>10924727</v>
      </c>
    </row>
    <row r="67" spans="2:5">
      <c r="B67" s="32" t="s">
        <v>372</v>
      </c>
      <c r="C67" s="32" t="s">
        <v>387</v>
      </c>
      <c r="D67" s="32" t="s">
        <v>380</v>
      </c>
      <c r="E67" s="78">
        <v>10033400</v>
      </c>
    </row>
    <row r="68" spans="2:5">
      <c r="B68" s="76" t="s">
        <v>372</v>
      </c>
      <c r="C68" s="76" t="s">
        <v>1112</v>
      </c>
      <c r="D68" s="76" t="s">
        <v>380</v>
      </c>
      <c r="E68" s="77">
        <v>9812000</v>
      </c>
    </row>
    <row r="69" spans="2:5">
      <c r="B69" s="32" t="s">
        <v>372</v>
      </c>
      <c r="C69" s="32" t="s">
        <v>275</v>
      </c>
      <c r="D69" s="32" t="s">
        <v>380</v>
      </c>
      <c r="E69" s="78">
        <v>9595093</v>
      </c>
    </row>
    <row r="70" spans="2:5">
      <c r="B70" s="76" t="s">
        <v>372</v>
      </c>
      <c r="C70" s="76" t="s">
        <v>1104</v>
      </c>
      <c r="D70" s="76" t="s">
        <v>380</v>
      </c>
      <c r="E70" s="77">
        <v>9361400</v>
      </c>
    </row>
    <row r="71" spans="2:5">
      <c r="B71" s="32" t="s">
        <v>372</v>
      </c>
      <c r="C71" s="32" t="s">
        <v>1136</v>
      </c>
      <c r="D71" s="32" t="s">
        <v>380</v>
      </c>
      <c r="E71" s="78">
        <v>8740824</v>
      </c>
    </row>
    <row r="72" spans="2:5">
      <c r="B72" s="76" t="s">
        <v>372</v>
      </c>
      <c r="C72" s="76" t="s">
        <v>5</v>
      </c>
      <c r="D72" s="76" t="s">
        <v>380</v>
      </c>
      <c r="E72" s="77">
        <v>8302570</v>
      </c>
    </row>
    <row r="73" spans="2:5">
      <c r="B73" s="32" t="s">
        <v>372</v>
      </c>
      <c r="C73" s="32" t="s">
        <v>1137</v>
      </c>
      <c r="D73" s="32" t="s">
        <v>380</v>
      </c>
      <c r="E73" s="78">
        <v>7691621</v>
      </c>
    </row>
    <row r="74" spans="2:5">
      <c r="B74" s="76" t="s">
        <v>372</v>
      </c>
      <c r="C74" s="76" t="s">
        <v>6</v>
      </c>
      <c r="D74" s="76" t="s">
        <v>380</v>
      </c>
      <c r="E74" s="77">
        <v>7507723</v>
      </c>
    </row>
    <row r="75" spans="2:5">
      <c r="B75" s="32" t="s">
        <v>372</v>
      </c>
      <c r="C75" s="32" t="s">
        <v>1114</v>
      </c>
      <c r="D75" s="32" t="s">
        <v>380</v>
      </c>
      <c r="E75" s="78">
        <v>6998500</v>
      </c>
    </row>
    <row r="76" spans="2:5">
      <c r="B76" s="76" t="s">
        <v>372</v>
      </c>
      <c r="C76" s="76" t="s">
        <v>1110</v>
      </c>
      <c r="D76" s="76" t="s">
        <v>380</v>
      </c>
      <c r="E76" s="77">
        <v>6356425</v>
      </c>
    </row>
    <row r="77" spans="2:5">
      <c r="B77" s="32" t="s">
        <v>372</v>
      </c>
      <c r="C77" s="32" t="s">
        <v>1101</v>
      </c>
      <c r="D77" s="32" t="s">
        <v>380</v>
      </c>
      <c r="E77" s="78">
        <v>5672749</v>
      </c>
    </row>
    <row r="78" spans="2:5">
      <c r="B78" s="76" t="s">
        <v>372</v>
      </c>
      <c r="C78" s="76" t="s">
        <v>1103</v>
      </c>
      <c r="D78" s="76" t="s">
        <v>380</v>
      </c>
      <c r="E78" s="77">
        <v>4179191</v>
      </c>
    </row>
    <row r="79" spans="2:5">
      <c r="B79" s="32" t="s">
        <v>372</v>
      </c>
      <c r="C79" s="32" t="s">
        <v>1140</v>
      </c>
      <c r="D79" s="32" t="s">
        <v>380</v>
      </c>
      <c r="E79" s="78">
        <v>3226264</v>
      </c>
    </row>
    <row r="80" spans="2:5">
      <c r="B80" s="76" t="s">
        <v>372</v>
      </c>
      <c r="C80" s="76" t="s">
        <v>1107</v>
      </c>
      <c r="D80" s="76" t="s">
        <v>380</v>
      </c>
      <c r="E80" s="77">
        <v>3085693</v>
      </c>
    </row>
    <row r="81" spans="2:5">
      <c r="B81" s="32" t="s">
        <v>372</v>
      </c>
      <c r="C81" s="32" t="s">
        <v>10</v>
      </c>
      <c r="D81" s="32" t="s">
        <v>380</v>
      </c>
      <c r="E81" s="78">
        <v>2832064</v>
      </c>
    </row>
    <row r="82" spans="2:5">
      <c r="B82" s="76" t="s">
        <v>372</v>
      </c>
      <c r="C82" s="76" t="s">
        <v>1105</v>
      </c>
      <c r="D82" s="76" t="s">
        <v>380</v>
      </c>
      <c r="E82" s="77">
        <v>2562911</v>
      </c>
    </row>
    <row r="83" spans="2:5">
      <c r="B83" s="32" t="s">
        <v>372</v>
      </c>
      <c r="C83" s="32" t="s">
        <v>1134</v>
      </c>
      <c r="D83" s="32" t="s">
        <v>380</v>
      </c>
      <c r="E83" s="78">
        <v>1957919</v>
      </c>
    </row>
    <row r="84" spans="2:5">
      <c r="B84" s="76" t="s">
        <v>372</v>
      </c>
      <c r="C84" s="76" t="s">
        <v>1095</v>
      </c>
      <c r="D84" s="76" t="s">
        <v>380</v>
      </c>
      <c r="E84" s="77">
        <v>1500000</v>
      </c>
    </row>
    <row r="85" spans="2:5">
      <c r="B85" s="32" t="s">
        <v>372</v>
      </c>
      <c r="C85" s="32" t="s">
        <v>1094</v>
      </c>
      <c r="D85" s="32" t="s">
        <v>380</v>
      </c>
      <c r="E85" s="78">
        <v>1318000</v>
      </c>
    </row>
    <row r="86" spans="2:5">
      <c r="B86" s="76" t="s">
        <v>372</v>
      </c>
      <c r="C86" s="76" t="s">
        <v>1133</v>
      </c>
      <c r="D86" s="76" t="s">
        <v>380</v>
      </c>
      <c r="E86" s="77">
        <v>1230000</v>
      </c>
    </row>
    <row r="87" spans="2:5">
      <c r="B87" s="32" t="s">
        <v>372</v>
      </c>
      <c r="C87" s="32" t="s">
        <v>1120</v>
      </c>
      <c r="D87" s="32" t="s">
        <v>378</v>
      </c>
      <c r="E87" s="78">
        <v>1228496</v>
      </c>
    </row>
    <row r="88" spans="2:5">
      <c r="B88" s="76" t="s">
        <v>372</v>
      </c>
      <c r="C88" s="76" t="s">
        <v>1142</v>
      </c>
      <c r="D88" s="76" t="s">
        <v>380</v>
      </c>
      <c r="E88" s="77">
        <v>1086000</v>
      </c>
    </row>
    <row r="89" spans="2:5">
      <c r="B89" s="32" t="s">
        <v>372</v>
      </c>
      <c r="C89" s="32" t="s">
        <v>1138</v>
      </c>
      <c r="D89" s="32" t="s">
        <v>380</v>
      </c>
      <c r="E89" s="78">
        <v>1000000</v>
      </c>
    </row>
    <row r="90" spans="2:5">
      <c r="B90" s="76" t="s">
        <v>372</v>
      </c>
      <c r="C90" s="76" t="s">
        <v>1141</v>
      </c>
      <c r="D90" s="76" t="s">
        <v>380</v>
      </c>
      <c r="E90" s="77">
        <v>1000000</v>
      </c>
    </row>
    <row r="91" spans="2:5">
      <c r="B91" s="32" t="s">
        <v>372</v>
      </c>
      <c r="C91" s="32" t="s">
        <v>1145</v>
      </c>
      <c r="D91" s="32" t="s">
        <v>380</v>
      </c>
      <c r="E91" s="78">
        <v>993000</v>
      </c>
    </row>
    <row r="92" spans="2:5">
      <c r="B92" s="76" t="s">
        <v>372</v>
      </c>
      <c r="C92" s="76" t="s">
        <v>1139</v>
      </c>
      <c r="D92" s="76" t="s">
        <v>380</v>
      </c>
      <c r="E92" s="77">
        <v>750000</v>
      </c>
    </row>
    <row r="93" spans="2:5">
      <c r="B93" s="32" t="s">
        <v>372</v>
      </c>
      <c r="C93" s="32" t="s">
        <v>383</v>
      </c>
      <c r="D93" s="32" t="s">
        <v>380</v>
      </c>
      <c r="E93" s="78">
        <v>568916</v>
      </c>
    </row>
    <row r="94" spans="2:5">
      <c r="B94" s="76" t="s">
        <v>372</v>
      </c>
      <c r="C94" s="76" t="s">
        <v>1113</v>
      </c>
      <c r="D94" s="76" t="s">
        <v>380</v>
      </c>
      <c r="E94" s="77">
        <v>555250</v>
      </c>
    </row>
    <row r="95" spans="2:5">
      <c r="B95" s="32" t="s">
        <v>372</v>
      </c>
      <c r="C95" s="32" t="s">
        <v>1106</v>
      </c>
      <c r="D95" s="32" t="s">
        <v>380</v>
      </c>
      <c r="E95" s="78">
        <v>471500</v>
      </c>
    </row>
    <row r="96" spans="2:5">
      <c r="B96" s="76" t="s">
        <v>372</v>
      </c>
      <c r="C96" s="76" t="s">
        <v>26</v>
      </c>
      <c r="D96" s="76" t="s">
        <v>378</v>
      </c>
      <c r="E96" s="77">
        <v>324988</v>
      </c>
    </row>
    <row r="97" spans="2:5">
      <c r="B97" s="32" t="s">
        <v>372</v>
      </c>
      <c r="C97" s="32" t="s">
        <v>1092</v>
      </c>
      <c r="D97" s="32" t="s">
        <v>380</v>
      </c>
      <c r="E97" s="78">
        <v>255600</v>
      </c>
    </row>
    <row r="98" spans="2:5">
      <c r="B98" s="76" t="s">
        <v>372</v>
      </c>
      <c r="C98" s="76" t="s">
        <v>1096</v>
      </c>
      <c r="D98" s="76" t="s">
        <v>380</v>
      </c>
      <c r="E98" s="77">
        <v>231600</v>
      </c>
    </row>
    <row r="99" spans="2:5">
      <c r="B99" s="32" t="s">
        <v>372</v>
      </c>
      <c r="C99" s="32" t="s">
        <v>1097</v>
      </c>
      <c r="D99" s="32" t="s">
        <v>380</v>
      </c>
      <c r="E99" s="78">
        <v>200000</v>
      </c>
    </row>
    <row r="100" spans="2:5">
      <c r="B100" s="76" t="s">
        <v>372</v>
      </c>
      <c r="C100" s="76" t="s">
        <v>1108</v>
      </c>
      <c r="D100" s="76" t="s">
        <v>380</v>
      </c>
      <c r="E100" s="77">
        <v>178600</v>
      </c>
    </row>
    <row r="101" spans="2:5">
      <c r="B101" s="32" t="s">
        <v>372</v>
      </c>
      <c r="C101" s="32" t="s">
        <v>386</v>
      </c>
      <c r="D101" s="32" t="s">
        <v>380</v>
      </c>
      <c r="E101" s="78">
        <v>139209</v>
      </c>
    </row>
    <row r="102" spans="2:5">
      <c r="B102" s="76" t="s">
        <v>372</v>
      </c>
      <c r="C102" s="76" t="s">
        <v>1093</v>
      </c>
      <c r="D102" s="76" t="s">
        <v>380</v>
      </c>
      <c r="E102" s="77">
        <v>116135</v>
      </c>
    </row>
    <row r="103" spans="2:5">
      <c r="B103" s="32" t="s">
        <v>372</v>
      </c>
      <c r="C103" s="32" t="s">
        <v>1121</v>
      </c>
      <c r="D103" s="32" t="s">
        <v>378</v>
      </c>
      <c r="E103" s="78">
        <v>106560</v>
      </c>
    </row>
    <row r="104" spans="2:5">
      <c r="B104" s="76" t="s">
        <v>372</v>
      </c>
      <c r="C104" s="76" t="s">
        <v>1135</v>
      </c>
      <c r="D104" s="76" t="s">
        <v>380</v>
      </c>
      <c r="E104" s="77">
        <v>30000</v>
      </c>
    </row>
    <row r="105" spans="2:5">
      <c r="B105" s="79"/>
      <c r="C105" s="25" t="s">
        <v>278</v>
      </c>
      <c r="D105" s="25"/>
      <c r="E105" s="80">
        <f>SUM(E37:E104)</f>
        <v>559474684758.09277</v>
      </c>
    </row>
  </sheetData>
  <pageMargins left="0.7" right="0.7" top="0.75" bottom="0.75" header="0.3" footer="0.3"/>
  <pageSetup paperSize="9" scale="81" fitToHeight="0"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ABDF5-3751-4399-9DCE-D8FE56E10118}">
  <sheetPr>
    <pageSetUpPr fitToPage="1"/>
  </sheetPr>
  <dimension ref="A1:M70"/>
  <sheetViews>
    <sheetView topLeftCell="A3" workbookViewId="0">
      <selection activeCell="R5" sqref="R5"/>
    </sheetView>
  </sheetViews>
  <sheetFormatPr baseColWidth="10" defaultColWidth="11.44140625" defaultRowHeight="17.399999999999999"/>
  <cols>
    <col min="1" max="1" width="11.33203125" style="3" customWidth="1"/>
    <col min="2" max="16384" width="11.44140625" style="3"/>
  </cols>
  <sheetData>
    <row r="1" spans="1:13">
      <c r="A1" s="499" t="s">
        <v>1977</v>
      </c>
    </row>
    <row r="2" spans="1:13" ht="40.200000000000003" thickBot="1">
      <c r="A2" s="581" t="s">
        <v>150</v>
      </c>
      <c r="B2" s="581" t="s">
        <v>709</v>
      </c>
      <c r="C2" s="581" t="s">
        <v>1146</v>
      </c>
      <c r="D2" s="581" t="s">
        <v>1147</v>
      </c>
      <c r="E2" s="581" t="s">
        <v>152</v>
      </c>
      <c r="F2" s="581" t="s">
        <v>151</v>
      </c>
      <c r="G2" s="581" t="s">
        <v>710</v>
      </c>
      <c r="H2" s="581" t="s">
        <v>153</v>
      </c>
      <c r="I2" s="581" t="s">
        <v>154</v>
      </c>
      <c r="J2" s="581" t="s">
        <v>711</v>
      </c>
      <c r="K2" s="581" t="s">
        <v>155</v>
      </c>
      <c r="L2" s="581" t="s">
        <v>712</v>
      </c>
      <c r="M2" s="581" t="s">
        <v>713</v>
      </c>
    </row>
    <row r="3" spans="1:13" ht="52.8">
      <c r="A3" s="82">
        <v>674</v>
      </c>
      <c r="B3" s="82" t="s">
        <v>714</v>
      </c>
      <c r="C3" s="83" t="s">
        <v>1148</v>
      </c>
      <c r="D3" s="82" t="s">
        <v>1149</v>
      </c>
      <c r="E3" s="82" t="s">
        <v>1150</v>
      </c>
      <c r="F3" s="84" t="s">
        <v>238</v>
      </c>
      <c r="G3" s="85" t="s">
        <v>715</v>
      </c>
      <c r="H3" s="85">
        <v>44179</v>
      </c>
      <c r="I3" s="83">
        <v>487</v>
      </c>
      <c r="J3" s="82">
        <v>3</v>
      </c>
      <c r="K3" s="85">
        <v>45273</v>
      </c>
      <c r="L3" s="82" t="s">
        <v>716</v>
      </c>
      <c r="M3" s="82" t="s">
        <v>717</v>
      </c>
    </row>
    <row r="4" spans="1:13" ht="39.6">
      <c r="A4" s="86">
        <v>597</v>
      </c>
      <c r="B4" s="86" t="s">
        <v>718</v>
      </c>
      <c r="C4" s="87" t="s">
        <v>1151</v>
      </c>
      <c r="D4" s="86" t="s">
        <v>1152</v>
      </c>
      <c r="E4" s="86" t="s">
        <v>1153</v>
      </c>
      <c r="F4" s="88" t="s">
        <v>719</v>
      </c>
      <c r="G4" s="89" t="s">
        <v>720</v>
      </c>
      <c r="H4" s="89">
        <v>44169</v>
      </c>
      <c r="I4" s="87">
        <v>83</v>
      </c>
      <c r="J4" s="86">
        <v>3</v>
      </c>
      <c r="K4" s="89">
        <v>45263</v>
      </c>
      <c r="L4" s="86" t="s">
        <v>716</v>
      </c>
      <c r="M4" s="86" t="s">
        <v>721</v>
      </c>
    </row>
    <row r="5" spans="1:13" ht="52.8">
      <c r="A5" s="82">
        <v>663</v>
      </c>
      <c r="B5" s="82" t="s">
        <v>722</v>
      </c>
      <c r="C5" s="83" t="s">
        <v>729</v>
      </c>
      <c r="D5" s="82" t="s">
        <v>1154</v>
      </c>
      <c r="E5" s="82" t="s">
        <v>189</v>
      </c>
      <c r="F5" s="84" t="s">
        <v>723</v>
      </c>
      <c r="G5" s="85" t="s">
        <v>724</v>
      </c>
      <c r="H5" s="85">
        <v>44131</v>
      </c>
      <c r="I5" s="83">
        <v>428</v>
      </c>
      <c r="J5" s="82">
        <v>3</v>
      </c>
      <c r="K5" s="85">
        <v>44130</v>
      </c>
      <c r="L5" s="82" t="s">
        <v>716</v>
      </c>
      <c r="M5" s="82" t="s">
        <v>725</v>
      </c>
    </row>
    <row r="6" spans="1:13" ht="79.2">
      <c r="A6" s="86">
        <v>596</v>
      </c>
      <c r="B6" s="86" t="s">
        <v>726</v>
      </c>
      <c r="C6" s="87" t="s">
        <v>1155</v>
      </c>
      <c r="D6" s="86" t="s">
        <v>1156</v>
      </c>
      <c r="E6" s="86" t="s">
        <v>160</v>
      </c>
      <c r="F6" s="88" t="s">
        <v>727</v>
      </c>
      <c r="G6" s="89" t="s">
        <v>728</v>
      </c>
      <c r="H6" s="89">
        <v>44116</v>
      </c>
      <c r="I6" s="87">
        <v>45</v>
      </c>
      <c r="J6" s="86">
        <v>3</v>
      </c>
      <c r="K6" s="89">
        <v>45210</v>
      </c>
      <c r="L6" s="86" t="s">
        <v>716</v>
      </c>
      <c r="M6" s="86" t="s">
        <v>721</v>
      </c>
    </row>
    <row r="7" spans="1:13" ht="52.8">
      <c r="A7" s="82">
        <v>616</v>
      </c>
      <c r="B7" s="82" t="s">
        <v>722</v>
      </c>
      <c r="C7" s="83" t="s">
        <v>1157</v>
      </c>
      <c r="D7" s="82" t="s">
        <v>1158</v>
      </c>
      <c r="E7" s="82" t="s">
        <v>1159</v>
      </c>
      <c r="F7" s="84" t="s">
        <v>729</v>
      </c>
      <c r="G7" s="85" t="s">
        <v>730</v>
      </c>
      <c r="H7" s="85">
        <v>44109</v>
      </c>
      <c r="I7" s="83">
        <v>496</v>
      </c>
      <c r="J7" s="82">
        <v>3</v>
      </c>
      <c r="K7" s="85">
        <v>45203</v>
      </c>
      <c r="L7" s="82" t="s">
        <v>716</v>
      </c>
      <c r="M7" s="82" t="s">
        <v>731</v>
      </c>
    </row>
    <row r="8" spans="1:13" ht="79.2">
      <c r="A8" s="86">
        <v>675</v>
      </c>
      <c r="B8" s="86" t="s">
        <v>738</v>
      </c>
      <c r="C8" s="87" t="s">
        <v>247</v>
      </c>
      <c r="D8" s="86" t="s">
        <v>1160</v>
      </c>
      <c r="E8" s="86" t="s">
        <v>160</v>
      </c>
      <c r="F8" s="88" t="s">
        <v>739</v>
      </c>
      <c r="G8" s="89" t="s">
        <v>740</v>
      </c>
      <c r="H8" s="89">
        <v>44106</v>
      </c>
      <c r="I8" s="87">
        <v>234</v>
      </c>
      <c r="J8" s="86">
        <v>3</v>
      </c>
      <c r="K8" s="89">
        <v>45200</v>
      </c>
      <c r="L8" s="86" t="s">
        <v>716</v>
      </c>
      <c r="M8" s="86" t="s">
        <v>721</v>
      </c>
    </row>
    <row r="9" spans="1:13" ht="79.2">
      <c r="A9" s="82">
        <v>661</v>
      </c>
      <c r="B9" s="82" t="s">
        <v>741</v>
      </c>
      <c r="C9" s="83" t="s">
        <v>259</v>
      </c>
      <c r="D9" s="82" t="s">
        <v>1161</v>
      </c>
      <c r="E9" s="82" t="s">
        <v>160</v>
      </c>
      <c r="F9" s="84" t="s">
        <v>742</v>
      </c>
      <c r="G9" s="85" t="s">
        <v>743</v>
      </c>
      <c r="H9" s="85">
        <v>44070</v>
      </c>
      <c r="I9" s="83">
        <v>74</v>
      </c>
      <c r="J9" s="82">
        <v>3</v>
      </c>
      <c r="K9" s="85">
        <v>45164</v>
      </c>
      <c r="L9" s="82" t="s">
        <v>716</v>
      </c>
      <c r="M9" s="82" t="s">
        <v>744</v>
      </c>
    </row>
    <row r="10" spans="1:13" ht="39.6">
      <c r="A10" s="86">
        <v>665</v>
      </c>
      <c r="B10" s="86" t="s">
        <v>745</v>
      </c>
      <c r="C10" s="87" t="s">
        <v>1162</v>
      </c>
      <c r="D10" s="86" t="s">
        <v>1156</v>
      </c>
      <c r="E10" s="86" t="s">
        <v>160</v>
      </c>
      <c r="F10" s="88" t="s">
        <v>746</v>
      </c>
      <c r="G10" s="89" t="s">
        <v>747</v>
      </c>
      <c r="H10" s="89">
        <v>44070</v>
      </c>
      <c r="I10" s="87">
        <v>494</v>
      </c>
      <c r="J10" s="86">
        <v>3</v>
      </c>
      <c r="K10" s="89">
        <v>45164</v>
      </c>
      <c r="L10" s="86" t="s">
        <v>716</v>
      </c>
      <c r="M10" s="86" t="s">
        <v>721</v>
      </c>
    </row>
    <row r="11" spans="1:13" ht="52.8">
      <c r="A11" s="82">
        <v>656</v>
      </c>
      <c r="B11" s="82" t="s">
        <v>748</v>
      </c>
      <c r="C11" s="83" t="s">
        <v>1163</v>
      </c>
      <c r="D11" s="82" t="s">
        <v>1164</v>
      </c>
      <c r="E11" s="82" t="s">
        <v>158</v>
      </c>
      <c r="F11" s="84" t="s">
        <v>749</v>
      </c>
      <c r="G11" s="85" t="s">
        <v>750</v>
      </c>
      <c r="H11" s="85">
        <v>44067</v>
      </c>
      <c r="I11" s="83">
        <v>163</v>
      </c>
      <c r="J11" s="82">
        <v>3</v>
      </c>
      <c r="K11" s="85">
        <v>45161</v>
      </c>
      <c r="L11" s="82" t="s">
        <v>716</v>
      </c>
      <c r="M11" s="82" t="s">
        <v>751</v>
      </c>
    </row>
    <row r="12" spans="1:13" ht="39.6">
      <c r="A12" s="86">
        <v>660</v>
      </c>
      <c r="B12" s="86" t="s">
        <v>752</v>
      </c>
      <c r="C12" s="87" t="s">
        <v>1165</v>
      </c>
      <c r="D12" s="86" t="s">
        <v>1152</v>
      </c>
      <c r="E12" s="86" t="s">
        <v>1153</v>
      </c>
      <c r="F12" s="88" t="s">
        <v>753</v>
      </c>
      <c r="G12" s="89" t="s">
        <v>754</v>
      </c>
      <c r="H12" s="89">
        <v>44060</v>
      </c>
      <c r="I12" s="87">
        <v>172</v>
      </c>
      <c r="J12" s="86">
        <v>3</v>
      </c>
      <c r="K12" s="89">
        <v>45154</v>
      </c>
      <c r="L12" s="86" t="s">
        <v>716</v>
      </c>
      <c r="M12" s="86" t="s">
        <v>755</v>
      </c>
    </row>
    <row r="13" spans="1:13" ht="26.4">
      <c r="A13" s="82">
        <v>555</v>
      </c>
      <c r="B13" s="82" t="s">
        <v>756</v>
      </c>
      <c r="C13" s="83" t="s">
        <v>1166</v>
      </c>
      <c r="D13" s="82" t="s">
        <v>1167</v>
      </c>
      <c r="E13" s="82" t="s">
        <v>163</v>
      </c>
      <c r="F13" s="84" t="s">
        <v>757</v>
      </c>
      <c r="G13" s="85" t="s">
        <v>758</v>
      </c>
      <c r="H13" s="85">
        <v>44060</v>
      </c>
      <c r="I13" s="83">
        <v>269</v>
      </c>
      <c r="J13" s="82">
        <v>3</v>
      </c>
      <c r="K13" s="85">
        <v>45154</v>
      </c>
      <c r="L13" s="82" t="s">
        <v>716</v>
      </c>
      <c r="M13" s="82" t="s">
        <v>721</v>
      </c>
    </row>
    <row r="14" spans="1:13" ht="26.4">
      <c r="A14" s="86"/>
      <c r="B14" s="86" t="s">
        <v>1168</v>
      </c>
      <c r="C14" s="87" t="s">
        <v>1169</v>
      </c>
      <c r="D14" s="86" t="s">
        <v>1152</v>
      </c>
      <c r="E14" s="86" t="s">
        <v>1153</v>
      </c>
      <c r="F14" s="88" t="s">
        <v>760</v>
      </c>
      <c r="G14" s="89" t="s">
        <v>761</v>
      </c>
      <c r="H14" s="89">
        <v>44057</v>
      </c>
      <c r="I14" s="87">
        <v>487</v>
      </c>
      <c r="J14" s="86">
        <v>3</v>
      </c>
      <c r="K14" s="89">
        <v>45151</v>
      </c>
      <c r="L14" s="86" t="s">
        <v>716</v>
      </c>
      <c r="M14" s="86" t="s">
        <v>721</v>
      </c>
    </row>
    <row r="15" spans="1:13" ht="26.4">
      <c r="A15" s="82">
        <v>644</v>
      </c>
      <c r="B15" s="82" t="s">
        <v>762</v>
      </c>
      <c r="C15" s="83" t="s">
        <v>1170</v>
      </c>
      <c r="D15" s="82" t="s">
        <v>1171</v>
      </c>
      <c r="E15" s="82" t="s">
        <v>160</v>
      </c>
      <c r="F15" s="84" t="s">
        <v>763</v>
      </c>
      <c r="G15" s="85" t="s">
        <v>764</v>
      </c>
      <c r="H15" s="85">
        <v>44049</v>
      </c>
      <c r="I15" s="83">
        <v>478</v>
      </c>
      <c r="J15" s="82">
        <v>3</v>
      </c>
      <c r="K15" s="85">
        <v>45143</v>
      </c>
      <c r="L15" s="82" t="s">
        <v>716</v>
      </c>
      <c r="M15" s="82" t="s">
        <v>721</v>
      </c>
    </row>
    <row r="16" spans="1:13" ht="26.4">
      <c r="A16" s="86">
        <v>588</v>
      </c>
      <c r="B16" s="86" t="s">
        <v>756</v>
      </c>
      <c r="C16" s="87" t="s">
        <v>765</v>
      </c>
      <c r="D16" s="86" t="s">
        <v>1172</v>
      </c>
      <c r="E16" s="86" t="s">
        <v>163</v>
      </c>
      <c r="F16" s="88" t="s">
        <v>765</v>
      </c>
      <c r="G16" s="89" t="s">
        <v>766</v>
      </c>
      <c r="H16" s="89">
        <v>44048</v>
      </c>
      <c r="I16" s="87">
        <v>499</v>
      </c>
      <c r="J16" s="86">
        <v>3</v>
      </c>
      <c r="K16" s="89">
        <v>45142</v>
      </c>
      <c r="L16" s="86" t="s">
        <v>716</v>
      </c>
      <c r="M16" s="86" t="s">
        <v>721</v>
      </c>
    </row>
    <row r="17" spans="1:13" ht="26.4">
      <c r="A17" s="82">
        <v>556</v>
      </c>
      <c r="B17" s="82" t="s">
        <v>756</v>
      </c>
      <c r="C17" s="83" t="s">
        <v>247</v>
      </c>
      <c r="D17" s="82" t="s">
        <v>1156</v>
      </c>
      <c r="E17" s="82" t="s">
        <v>160</v>
      </c>
      <c r="F17" s="84" t="s">
        <v>767</v>
      </c>
      <c r="G17" s="85" t="s">
        <v>768</v>
      </c>
      <c r="H17" s="85">
        <v>44048</v>
      </c>
      <c r="I17" s="83">
        <v>135</v>
      </c>
      <c r="J17" s="82">
        <v>3</v>
      </c>
      <c r="K17" s="85">
        <v>45142</v>
      </c>
      <c r="L17" s="82" t="s">
        <v>716</v>
      </c>
      <c r="M17" s="82" t="s">
        <v>721</v>
      </c>
    </row>
    <row r="18" spans="1:13" ht="26.4">
      <c r="A18" s="86">
        <v>591</v>
      </c>
      <c r="B18" s="86" t="s">
        <v>772</v>
      </c>
      <c r="C18" s="87" t="s">
        <v>1173</v>
      </c>
      <c r="D18" s="86" t="s">
        <v>1167</v>
      </c>
      <c r="E18" s="86" t="s">
        <v>163</v>
      </c>
      <c r="F18" s="88" t="s">
        <v>773</v>
      </c>
      <c r="G18" s="89" t="s">
        <v>774</v>
      </c>
      <c r="H18" s="89">
        <v>44013</v>
      </c>
      <c r="I18" s="87">
        <v>462</v>
      </c>
      <c r="J18" s="86">
        <v>3</v>
      </c>
      <c r="K18" s="89" t="s">
        <v>775</v>
      </c>
      <c r="L18" s="86" t="s">
        <v>716</v>
      </c>
      <c r="M18" s="86" t="s">
        <v>721</v>
      </c>
    </row>
    <row r="19" spans="1:13" ht="52.8">
      <c r="A19" s="82">
        <v>653</v>
      </c>
      <c r="B19" s="82" t="s">
        <v>776</v>
      </c>
      <c r="C19" s="83" t="s">
        <v>1174</v>
      </c>
      <c r="D19" s="82" t="s">
        <v>1175</v>
      </c>
      <c r="E19" s="82" t="s">
        <v>158</v>
      </c>
      <c r="F19" s="84" t="s">
        <v>777</v>
      </c>
      <c r="G19" s="85" t="s">
        <v>778</v>
      </c>
      <c r="H19" s="85">
        <v>44013</v>
      </c>
      <c r="I19" s="83">
        <v>367</v>
      </c>
      <c r="J19" s="82">
        <v>3</v>
      </c>
      <c r="K19" s="85" t="s">
        <v>779</v>
      </c>
      <c r="L19" s="82" t="s">
        <v>716</v>
      </c>
      <c r="M19" s="82" t="s">
        <v>751</v>
      </c>
    </row>
    <row r="20" spans="1:13" ht="26.4">
      <c r="A20" s="86">
        <v>589</v>
      </c>
      <c r="B20" s="86" t="s">
        <v>772</v>
      </c>
      <c r="C20" s="87" t="s">
        <v>1176</v>
      </c>
      <c r="D20" s="86" t="s">
        <v>1160</v>
      </c>
      <c r="E20" s="86" t="s">
        <v>160</v>
      </c>
      <c r="F20" s="88" t="s">
        <v>780</v>
      </c>
      <c r="G20" s="89" t="s">
        <v>781</v>
      </c>
      <c r="H20" s="89">
        <v>44007</v>
      </c>
      <c r="I20" s="87">
        <v>494</v>
      </c>
      <c r="J20" s="86">
        <v>3</v>
      </c>
      <c r="K20" s="89">
        <v>45101</v>
      </c>
      <c r="L20" s="86" t="s">
        <v>716</v>
      </c>
      <c r="M20" s="86" t="s">
        <v>721</v>
      </c>
    </row>
    <row r="21" spans="1:13" ht="52.8">
      <c r="A21" s="82">
        <v>654</v>
      </c>
      <c r="B21" s="82" t="s">
        <v>776</v>
      </c>
      <c r="C21" s="83" t="s">
        <v>1177</v>
      </c>
      <c r="D21" s="82" t="s">
        <v>1178</v>
      </c>
      <c r="E21" s="82" t="s">
        <v>158</v>
      </c>
      <c r="F21" s="84" t="s">
        <v>782</v>
      </c>
      <c r="G21" s="85" t="s">
        <v>783</v>
      </c>
      <c r="H21" s="85">
        <v>44001</v>
      </c>
      <c r="I21" s="83">
        <v>403</v>
      </c>
      <c r="J21" s="82">
        <v>3</v>
      </c>
      <c r="K21" s="85">
        <v>45095</v>
      </c>
      <c r="L21" s="82" t="s">
        <v>716</v>
      </c>
      <c r="M21" s="82" t="s">
        <v>751</v>
      </c>
    </row>
    <row r="22" spans="1:13" ht="92.4">
      <c r="A22" s="86">
        <v>625</v>
      </c>
      <c r="B22" s="86" t="s">
        <v>784</v>
      </c>
      <c r="C22" s="87" t="s">
        <v>1179</v>
      </c>
      <c r="D22" s="86" t="s">
        <v>1180</v>
      </c>
      <c r="E22" s="86" t="s">
        <v>1181</v>
      </c>
      <c r="F22" s="88" t="s">
        <v>785</v>
      </c>
      <c r="G22" s="89" t="s">
        <v>786</v>
      </c>
      <c r="H22" s="89">
        <v>43987</v>
      </c>
      <c r="I22" s="87">
        <v>475</v>
      </c>
      <c r="J22" s="86">
        <v>3</v>
      </c>
      <c r="K22" s="89">
        <v>45081</v>
      </c>
      <c r="L22" s="86" t="s">
        <v>716</v>
      </c>
      <c r="M22" s="86" t="s">
        <v>787</v>
      </c>
    </row>
    <row r="23" spans="1:13" ht="39.6">
      <c r="A23" s="82">
        <v>655</v>
      </c>
      <c r="B23" s="82" t="s">
        <v>788</v>
      </c>
      <c r="C23" s="83" t="s">
        <v>1182</v>
      </c>
      <c r="D23" s="82" t="s">
        <v>1183</v>
      </c>
      <c r="E23" s="82" t="s">
        <v>199</v>
      </c>
      <c r="F23" s="84" t="s">
        <v>789</v>
      </c>
      <c r="G23" s="85" t="s">
        <v>790</v>
      </c>
      <c r="H23" s="85">
        <v>43987</v>
      </c>
      <c r="I23" s="83">
        <v>492</v>
      </c>
      <c r="J23" s="82">
        <v>3</v>
      </c>
      <c r="K23" s="85">
        <v>45081</v>
      </c>
      <c r="L23" s="82" t="s">
        <v>716</v>
      </c>
      <c r="M23" s="82" t="s">
        <v>717</v>
      </c>
    </row>
    <row r="24" spans="1:13" ht="52.8">
      <c r="A24" s="86">
        <v>561</v>
      </c>
      <c r="B24" s="86" t="s">
        <v>791</v>
      </c>
      <c r="C24" s="87" t="s">
        <v>1184</v>
      </c>
      <c r="D24" s="86" t="s">
        <v>1185</v>
      </c>
      <c r="E24" s="86" t="s">
        <v>156</v>
      </c>
      <c r="F24" s="88" t="s">
        <v>792</v>
      </c>
      <c r="G24" s="89" t="s">
        <v>793</v>
      </c>
      <c r="H24" s="89">
        <v>43985</v>
      </c>
      <c r="I24" s="87">
        <v>410</v>
      </c>
      <c r="J24" s="86">
        <v>3</v>
      </c>
      <c r="K24" s="89">
        <v>45079</v>
      </c>
      <c r="L24" s="86" t="s">
        <v>716</v>
      </c>
      <c r="M24" s="86" t="s">
        <v>794</v>
      </c>
    </row>
    <row r="25" spans="1:13" ht="39.6">
      <c r="A25" s="82">
        <v>643</v>
      </c>
      <c r="B25" s="82" t="s">
        <v>795</v>
      </c>
      <c r="C25" s="83" t="s">
        <v>259</v>
      </c>
      <c r="D25" s="82" t="s">
        <v>1161</v>
      </c>
      <c r="E25" s="82" t="s">
        <v>160</v>
      </c>
      <c r="F25" s="84" t="s">
        <v>259</v>
      </c>
      <c r="G25" s="85" t="s">
        <v>796</v>
      </c>
      <c r="H25" s="85">
        <v>43966</v>
      </c>
      <c r="I25" s="83">
        <v>67</v>
      </c>
      <c r="J25" s="82">
        <v>3</v>
      </c>
      <c r="K25" s="85">
        <v>45060</v>
      </c>
      <c r="L25" s="82" t="s">
        <v>716</v>
      </c>
      <c r="M25" s="82" t="s">
        <v>721</v>
      </c>
    </row>
    <row r="26" spans="1:13" ht="66">
      <c r="A26" s="86">
        <v>571</v>
      </c>
      <c r="B26" s="86" t="s">
        <v>800</v>
      </c>
      <c r="C26" s="87" t="s">
        <v>1186</v>
      </c>
      <c r="D26" s="86" t="s">
        <v>1187</v>
      </c>
      <c r="E26" s="86" t="s">
        <v>160</v>
      </c>
      <c r="F26" s="88" t="s">
        <v>801</v>
      </c>
      <c r="G26" s="89" t="s">
        <v>802</v>
      </c>
      <c r="H26" s="89">
        <v>43930</v>
      </c>
      <c r="I26" s="87">
        <v>456</v>
      </c>
      <c r="J26" s="86">
        <v>3</v>
      </c>
      <c r="K26" s="89">
        <v>45024</v>
      </c>
      <c r="L26" s="86" t="s">
        <v>716</v>
      </c>
      <c r="M26" s="86" t="s">
        <v>803</v>
      </c>
    </row>
    <row r="27" spans="1:13" ht="39.6">
      <c r="A27" s="82">
        <v>599</v>
      </c>
      <c r="B27" s="82" t="s">
        <v>807</v>
      </c>
      <c r="C27" s="83" t="s">
        <v>808</v>
      </c>
      <c r="D27" s="82" t="s">
        <v>1188</v>
      </c>
      <c r="E27" s="82" t="s">
        <v>1189</v>
      </c>
      <c r="F27" s="84" t="s">
        <v>808</v>
      </c>
      <c r="G27" s="85" t="s">
        <v>809</v>
      </c>
      <c r="H27" s="85">
        <v>43930</v>
      </c>
      <c r="I27" s="83">
        <v>490</v>
      </c>
      <c r="J27" s="82">
        <v>3</v>
      </c>
      <c r="K27" s="85">
        <v>45024</v>
      </c>
      <c r="L27" s="82" t="s">
        <v>716</v>
      </c>
      <c r="M27" s="82" t="s">
        <v>721</v>
      </c>
    </row>
    <row r="28" spans="1:13" ht="52.8">
      <c r="A28" s="86">
        <v>560</v>
      </c>
      <c r="B28" s="86" t="s">
        <v>791</v>
      </c>
      <c r="C28" s="87" t="s">
        <v>1190</v>
      </c>
      <c r="D28" s="86" t="s">
        <v>1185</v>
      </c>
      <c r="E28" s="86" t="s">
        <v>156</v>
      </c>
      <c r="F28" s="88" t="s">
        <v>1191</v>
      </c>
      <c r="G28" s="89" t="s">
        <v>813</v>
      </c>
      <c r="H28" s="89">
        <v>43930</v>
      </c>
      <c r="I28" s="87">
        <v>494</v>
      </c>
      <c r="J28" s="86">
        <v>3</v>
      </c>
      <c r="K28" s="89">
        <v>45024</v>
      </c>
      <c r="L28" s="86" t="s">
        <v>716</v>
      </c>
      <c r="M28" s="86" t="s">
        <v>794</v>
      </c>
    </row>
    <row r="29" spans="1:13" ht="52.8">
      <c r="A29" s="82">
        <v>558</v>
      </c>
      <c r="B29" s="82" t="s">
        <v>791</v>
      </c>
      <c r="C29" s="83" t="s">
        <v>1192</v>
      </c>
      <c r="D29" s="82" t="s">
        <v>1193</v>
      </c>
      <c r="E29" s="82" t="s">
        <v>163</v>
      </c>
      <c r="F29" s="84" t="s">
        <v>814</v>
      </c>
      <c r="G29" s="85" t="s">
        <v>815</v>
      </c>
      <c r="H29" s="85">
        <v>43930</v>
      </c>
      <c r="I29" s="83">
        <v>430</v>
      </c>
      <c r="J29" s="82">
        <v>3</v>
      </c>
      <c r="K29" s="85">
        <v>45024</v>
      </c>
      <c r="L29" s="82" t="s">
        <v>716</v>
      </c>
      <c r="M29" s="82" t="s">
        <v>794</v>
      </c>
    </row>
    <row r="30" spans="1:13" ht="52.8">
      <c r="A30" s="86">
        <v>559</v>
      </c>
      <c r="B30" s="86" t="s">
        <v>791</v>
      </c>
      <c r="C30" s="87" t="s">
        <v>1190</v>
      </c>
      <c r="D30" s="86" t="s">
        <v>1185</v>
      </c>
      <c r="E30" s="86" t="s">
        <v>156</v>
      </c>
      <c r="F30" s="88" t="s">
        <v>1194</v>
      </c>
      <c r="G30" s="89" t="s">
        <v>817</v>
      </c>
      <c r="H30" s="89">
        <v>43930</v>
      </c>
      <c r="I30" s="87">
        <v>492</v>
      </c>
      <c r="J30" s="86">
        <v>3</v>
      </c>
      <c r="K30" s="89">
        <v>45024</v>
      </c>
      <c r="L30" s="86" t="s">
        <v>716</v>
      </c>
      <c r="M30" s="86" t="s">
        <v>818</v>
      </c>
    </row>
    <row r="31" spans="1:13" ht="52.8">
      <c r="A31" s="82">
        <v>620</v>
      </c>
      <c r="B31" s="82" t="s">
        <v>822</v>
      </c>
      <c r="C31" s="83" t="s">
        <v>1195</v>
      </c>
      <c r="D31" s="82" t="s">
        <v>1196</v>
      </c>
      <c r="E31" s="82" t="s">
        <v>199</v>
      </c>
      <c r="F31" s="84" t="s">
        <v>823</v>
      </c>
      <c r="G31" s="85" t="s">
        <v>824</v>
      </c>
      <c r="H31" s="85">
        <v>43906</v>
      </c>
      <c r="I31" s="83">
        <v>499</v>
      </c>
      <c r="J31" s="82">
        <v>3</v>
      </c>
      <c r="K31" s="85">
        <v>45000</v>
      </c>
      <c r="L31" s="82" t="s">
        <v>716</v>
      </c>
      <c r="M31" s="82" t="s">
        <v>825</v>
      </c>
    </row>
    <row r="32" spans="1:13" ht="52.8">
      <c r="A32" s="86">
        <v>621</v>
      </c>
      <c r="B32" s="86" t="s">
        <v>822</v>
      </c>
      <c r="C32" s="87" t="s">
        <v>1197</v>
      </c>
      <c r="D32" s="86" t="s">
        <v>1198</v>
      </c>
      <c r="E32" s="86" t="s">
        <v>199</v>
      </c>
      <c r="F32" s="88" t="s">
        <v>826</v>
      </c>
      <c r="G32" s="89" t="s">
        <v>827</v>
      </c>
      <c r="H32" s="89">
        <v>43906</v>
      </c>
      <c r="I32" s="87">
        <v>499</v>
      </c>
      <c r="J32" s="86">
        <v>3</v>
      </c>
      <c r="K32" s="89">
        <v>45000</v>
      </c>
      <c r="L32" s="86" t="s">
        <v>716</v>
      </c>
      <c r="M32" s="86" t="s">
        <v>828</v>
      </c>
    </row>
    <row r="33" spans="1:13" ht="39.6">
      <c r="A33" s="82">
        <v>622</v>
      </c>
      <c r="B33" s="82" t="s">
        <v>829</v>
      </c>
      <c r="C33" s="83" t="s">
        <v>1199</v>
      </c>
      <c r="D33" s="82" t="s">
        <v>1200</v>
      </c>
      <c r="E33" s="82" t="s">
        <v>199</v>
      </c>
      <c r="F33" s="84" t="s">
        <v>830</v>
      </c>
      <c r="G33" s="85" t="s">
        <v>831</v>
      </c>
      <c r="H33" s="85">
        <v>43906</v>
      </c>
      <c r="I33" s="83">
        <v>496</v>
      </c>
      <c r="J33" s="82">
        <v>3</v>
      </c>
      <c r="K33" s="85">
        <v>45000</v>
      </c>
      <c r="L33" s="82" t="s">
        <v>716</v>
      </c>
      <c r="M33" s="82" t="s">
        <v>828</v>
      </c>
    </row>
    <row r="34" spans="1:13" ht="39.6">
      <c r="A34" s="86">
        <v>623</v>
      </c>
      <c r="B34" s="86" t="s">
        <v>829</v>
      </c>
      <c r="C34" s="87" t="s">
        <v>1201</v>
      </c>
      <c r="D34" s="86" t="s">
        <v>1202</v>
      </c>
      <c r="E34" s="86" t="s">
        <v>199</v>
      </c>
      <c r="F34" s="88" t="s">
        <v>832</v>
      </c>
      <c r="G34" s="89" t="s">
        <v>833</v>
      </c>
      <c r="H34" s="89">
        <v>43906</v>
      </c>
      <c r="I34" s="87">
        <v>491</v>
      </c>
      <c r="J34" s="86">
        <v>3</v>
      </c>
      <c r="K34" s="89">
        <v>45000</v>
      </c>
      <c r="L34" s="86" t="s">
        <v>716</v>
      </c>
      <c r="M34" s="86" t="s">
        <v>828</v>
      </c>
    </row>
    <row r="35" spans="1:13" ht="52.8">
      <c r="A35" s="82">
        <v>636</v>
      </c>
      <c r="B35" s="82" t="s">
        <v>835</v>
      </c>
      <c r="C35" s="83" t="s">
        <v>1203</v>
      </c>
      <c r="D35" s="82" t="s">
        <v>1204</v>
      </c>
      <c r="E35" s="82" t="s">
        <v>1205</v>
      </c>
      <c r="F35" s="84" t="s">
        <v>836</v>
      </c>
      <c r="G35" s="85" t="s">
        <v>837</v>
      </c>
      <c r="H35" s="85">
        <v>43900</v>
      </c>
      <c r="I35" s="83">
        <v>132</v>
      </c>
      <c r="J35" s="82">
        <v>3</v>
      </c>
      <c r="K35" s="85">
        <v>44994</v>
      </c>
      <c r="L35" s="82" t="s">
        <v>716</v>
      </c>
      <c r="M35" s="82" t="s">
        <v>717</v>
      </c>
    </row>
    <row r="36" spans="1:13" ht="52.8">
      <c r="A36" s="86">
        <v>627</v>
      </c>
      <c r="B36" s="86" t="s">
        <v>838</v>
      </c>
      <c r="C36" s="87" t="s">
        <v>259</v>
      </c>
      <c r="D36" s="86" t="s">
        <v>1161</v>
      </c>
      <c r="E36" s="86" t="s">
        <v>160</v>
      </c>
      <c r="F36" s="88" t="s">
        <v>839</v>
      </c>
      <c r="G36" s="89" t="s">
        <v>840</v>
      </c>
      <c r="H36" s="89">
        <v>43853</v>
      </c>
      <c r="I36" s="87">
        <v>94</v>
      </c>
      <c r="J36" s="86">
        <v>3</v>
      </c>
      <c r="K36" s="89">
        <v>44948</v>
      </c>
      <c r="L36" s="86" t="s">
        <v>716</v>
      </c>
      <c r="M36" s="86" t="s">
        <v>721</v>
      </c>
    </row>
    <row r="37" spans="1:13" ht="52.8">
      <c r="A37" s="82">
        <v>614</v>
      </c>
      <c r="B37" s="82" t="s">
        <v>841</v>
      </c>
      <c r="C37" s="83" t="s">
        <v>842</v>
      </c>
      <c r="D37" s="82" t="s">
        <v>1206</v>
      </c>
      <c r="E37" s="82" t="s">
        <v>160</v>
      </c>
      <c r="F37" s="84" t="s">
        <v>842</v>
      </c>
      <c r="G37" s="85" t="s">
        <v>843</v>
      </c>
      <c r="H37" s="85">
        <v>43851</v>
      </c>
      <c r="I37" s="83">
        <v>467</v>
      </c>
      <c r="J37" s="82">
        <v>3</v>
      </c>
      <c r="K37" s="85">
        <v>44946</v>
      </c>
      <c r="L37" s="82" t="s">
        <v>716</v>
      </c>
      <c r="M37" s="82" t="s">
        <v>721</v>
      </c>
    </row>
    <row r="38" spans="1:13" ht="39.6">
      <c r="A38" s="86">
        <v>582</v>
      </c>
      <c r="B38" s="86" t="s">
        <v>844</v>
      </c>
      <c r="C38" s="87" t="s">
        <v>1207</v>
      </c>
      <c r="D38" s="86" t="s">
        <v>1175</v>
      </c>
      <c r="E38" s="86" t="s">
        <v>158</v>
      </c>
      <c r="F38" s="88" t="s">
        <v>845</v>
      </c>
      <c r="G38" s="89" t="s">
        <v>846</v>
      </c>
      <c r="H38" s="89">
        <v>43843</v>
      </c>
      <c r="I38" s="87">
        <v>433</v>
      </c>
      <c r="J38" s="86">
        <v>3</v>
      </c>
      <c r="K38" s="89">
        <v>44938</v>
      </c>
      <c r="L38" s="86" t="s">
        <v>716</v>
      </c>
      <c r="M38" s="86" t="s">
        <v>751</v>
      </c>
    </row>
    <row r="39" spans="1:13" ht="52.8">
      <c r="A39" s="82">
        <v>609</v>
      </c>
      <c r="B39" s="82" t="s">
        <v>847</v>
      </c>
      <c r="C39" s="83" t="s">
        <v>1208</v>
      </c>
      <c r="D39" s="82" t="s">
        <v>1175</v>
      </c>
      <c r="E39" s="82" t="s">
        <v>158</v>
      </c>
      <c r="F39" s="84" t="s">
        <v>848</v>
      </c>
      <c r="G39" s="85" t="s">
        <v>849</v>
      </c>
      <c r="H39" s="85">
        <v>43843</v>
      </c>
      <c r="I39" s="83">
        <v>209</v>
      </c>
      <c r="J39" s="82">
        <v>3</v>
      </c>
      <c r="K39" s="85">
        <v>44938</v>
      </c>
      <c r="L39" s="82" t="s">
        <v>716</v>
      </c>
      <c r="M39" s="82" t="s">
        <v>751</v>
      </c>
    </row>
    <row r="40" spans="1:13">
      <c r="A40" s="86"/>
      <c r="B40" s="86"/>
      <c r="C40" s="87"/>
      <c r="D40" s="86"/>
      <c r="E40" s="86"/>
      <c r="F40" s="88"/>
      <c r="G40" s="89"/>
      <c r="H40" s="86"/>
      <c r="I40" s="87"/>
      <c r="J40" s="86"/>
      <c r="K40" s="89"/>
      <c r="L40" s="86"/>
      <c r="M40" s="86"/>
    </row>
    <row r="42" spans="1:13">
      <c r="A42" s="498" t="s">
        <v>1978</v>
      </c>
    </row>
    <row r="43" spans="1:13" ht="27" thickBot="1">
      <c r="A43" s="81" t="s">
        <v>1299</v>
      </c>
      <c r="B43" s="81" t="s">
        <v>1300</v>
      </c>
      <c r="C43" s="81" t="s">
        <v>152</v>
      </c>
      <c r="D43" s="81" t="s">
        <v>1147</v>
      </c>
      <c r="E43" s="81" t="s">
        <v>1146</v>
      </c>
      <c r="F43" s="81" t="s">
        <v>1301</v>
      </c>
      <c r="G43" s="90" t="s">
        <v>1302</v>
      </c>
      <c r="H43" s="81" t="s">
        <v>1303</v>
      </c>
      <c r="I43" s="81" t="s">
        <v>1304</v>
      </c>
      <c r="J43" s="81" t="s">
        <v>1305</v>
      </c>
      <c r="K43" s="81" t="s">
        <v>1306</v>
      </c>
      <c r="L43" s="81" t="s">
        <v>1307</v>
      </c>
    </row>
    <row r="44" spans="1:13">
      <c r="A44" s="82" t="s">
        <v>1144</v>
      </c>
      <c r="B44" s="82" t="s">
        <v>1209</v>
      </c>
      <c r="C44" s="82" t="s">
        <v>1210</v>
      </c>
      <c r="D44" s="82" t="s">
        <v>1211</v>
      </c>
      <c r="E44" s="84" t="s">
        <v>1212</v>
      </c>
      <c r="F44" s="85" t="s">
        <v>1213</v>
      </c>
      <c r="G44" s="85">
        <v>44048</v>
      </c>
      <c r="H44" s="83" t="s">
        <v>1214</v>
      </c>
      <c r="I44" s="82" t="s">
        <v>1215</v>
      </c>
      <c r="J44" s="83">
        <v>2</v>
      </c>
      <c r="K44" s="85">
        <v>44777</v>
      </c>
      <c r="L44" s="82" t="s">
        <v>391</v>
      </c>
    </row>
    <row r="45" spans="1:13">
      <c r="A45" s="86" t="s">
        <v>1216</v>
      </c>
      <c r="B45" s="86" t="s">
        <v>1217</v>
      </c>
      <c r="C45" s="86" t="s">
        <v>1218</v>
      </c>
      <c r="D45" s="86" t="s">
        <v>1219</v>
      </c>
      <c r="E45" s="88" t="s">
        <v>1217</v>
      </c>
      <c r="F45" s="89" t="s">
        <v>1213</v>
      </c>
      <c r="G45" s="89">
        <v>44019</v>
      </c>
      <c r="H45" s="87" t="s">
        <v>1220</v>
      </c>
      <c r="I45" s="86" t="s">
        <v>1221</v>
      </c>
      <c r="J45" s="87">
        <v>2</v>
      </c>
      <c r="K45" s="89">
        <v>44748</v>
      </c>
      <c r="L45" s="86" t="s">
        <v>391</v>
      </c>
    </row>
    <row r="46" spans="1:13" ht="52.8">
      <c r="A46" s="82" t="s">
        <v>1222</v>
      </c>
      <c r="B46" s="82" t="s">
        <v>1223</v>
      </c>
      <c r="C46" s="82" t="s">
        <v>163</v>
      </c>
      <c r="D46" s="82" t="s">
        <v>1193</v>
      </c>
      <c r="E46" s="84" t="s">
        <v>1224</v>
      </c>
      <c r="F46" s="85" t="s">
        <v>1213</v>
      </c>
      <c r="G46" s="85">
        <v>43955</v>
      </c>
      <c r="H46" s="83" t="s">
        <v>900</v>
      </c>
      <c r="I46" s="82" t="s">
        <v>1225</v>
      </c>
      <c r="J46" s="83" t="s">
        <v>393</v>
      </c>
      <c r="K46" s="85">
        <v>44685</v>
      </c>
      <c r="L46" s="82" t="s">
        <v>391</v>
      </c>
    </row>
    <row r="47" spans="1:13" ht="26.4">
      <c r="A47" s="86" t="s">
        <v>1226</v>
      </c>
      <c r="B47" s="86" t="s">
        <v>1227</v>
      </c>
      <c r="C47" s="86" t="s">
        <v>1210</v>
      </c>
      <c r="D47" s="86" t="s">
        <v>1211</v>
      </c>
      <c r="E47" s="88" t="s">
        <v>1212</v>
      </c>
      <c r="F47" s="89" t="s">
        <v>1213</v>
      </c>
      <c r="G47" s="89">
        <v>43938</v>
      </c>
      <c r="H47" s="87" t="s">
        <v>1228</v>
      </c>
      <c r="I47" s="86" t="s">
        <v>1229</v>
      </c>
      <c r="J47" s="87" t="s">
        <v>392</v>
      </c>
      <c r="K47" s="89">
        <v>44667</v>
      </c>
      <c r="L47" s="86" t="s">
        <v>391</v>
      </c>
    </row>
    <row r="48" spans="1:13" ht="26.4">
      <c r="A48" s="82" t="s">
        <v>1230</v>
      </c>
      <c r="B48" s="82" t="s">
        <v>1231</v>
      </c>
      <c r="C48" s="82" t="s">
        <v>160</v>
      </c>
      <c r="D48" s="82" t="s">
        <v>1160</v>
      </c>
      <c r="E48" s="84" t="s">
        <v>1232</v>
      </c>
      <c r="F48" s="85" t="s">
        <v>1213</v>
      </c>
      <c r="G48" s="85">
        <v>43938</v>
      </c>
      <c r="H48" s="83" t="s">
        <v>1233</v>
      </c>
      <c r="I48" s="82" t="s">
        <v>1234</v>
      </c>
      <c r="J48" s="83">
        <v>1</v>
      </c>
      <c r="K48" s="85">
        <v>44302</v>
      </c>
      <c r="L48" s="82" t="s">
        <v>391</v>
      </c>
    </row>
    <row r="49" spans="1:12">
      <c r="A49" s="86" t="s">
        <v>28</v>
      </c>
      <c r="B49" s="86" t="s">
        <v>1235</v>
      </c>
      <c r="C49" s="86" t="s">
        <v>156</v>
      </c>
      <c r="D49" s="86" t="s">
        <v>1185</v>
      </c>
      <c r="E49" s="88" t="s">
        <v>1236</v>
      </c>
      <c r="F49" s="89" t="s">
        <v>1213</v>
      </c>
      <c r="G49" s="89">
        <v>43881</v>
      </c>
      <c r="H49" s="87" t="s">
        <v>1237</v>
      </c>
      <c r="I49" s="86" t="s">
        <v>1238</v>
      </c>
      <c r="J49" s="87">
        <v>2</v>
      </c>
      <c r="K49" s="89">
        <v>44611</v>
      </c>
      <c r="L49" s="86" t="s">
        <v>391</v>
      </c>
    </row>
    <row r="50" spans="1:12">
      <c r="A50" s="82" t="s">
        <v>8</v>
      </c>
      <c r="B50" s="82" t="s">
        <v>1239</v>
      </c>
      <c r="C50" s="82" t="s">
        <v>199</v>
      </c>
      <c r="D50" s="82" t="s">
        <v>1240</v>
      </c>
      <c r="E50" s="84" t="s">
        <v>1241</v>
      </c>
      <c r="F50" s="85" t="s">
        <v>1242</v>
      </c>
      <c r="G50" s="85">
        <v>44160</v>
      </c>
      <c r="H50" s="83" t="s">
        <v>1243</v>
      </c>
      <c r="I50" s="82" t="s">
        <v>1244</v>
      </c>
      <c r="J50" s="83">
        <v>5</v>
      </c>
      <c r="K50" s="85">
        <v>45985</v>
      </c>
      <c r="L50" s="82" t="s">
        <v>1245</v>
      </c>
    </row>
    <row r="51" spans="1:12" ht="26.4">
      <c r="A51" s="86" t="s">
        <v>1246</v>
      </c>
      <c r="B51" s="86" t="s">
        <v>1247</v>
      </c>
      <c r="C51" s="86" t="s">
        <v>394</v>
      </c>
      <c r="D51" s="86" t="s">
        <v>1248</v>
      </c>
      <c r="E51" s="88" t="s">
        <v>1249</v>
      </c>
      <c r="F51" s="89" t="s">
        <v>1242</v>
      </c>
      <c r="G51" s="89">
        <v>44153</v>
      </c>
      <c r="H51" s="87" t="s">
        <v>1250</v>
      </c>
      <c r="I51" s="86" t="s">
        <v>1251</v>
      </c>
      <c r="J51" s="87">
        <v>5</v>
      </c>
      <c r="K51" s="89">
        <v>45978</v>
      </c>
      <c r="L51" s="86" t="s">
        <v>1245</v>
      </c>
    </row>
    <row r="52" spans="1:12" ht="26.4">
      <c r="A52" s="82" t="s">
        <v>457</v>
      </c>
      <c r="B52" s="82" t="s">
        <v>1252</v>
      </c>
      <c r="C52" s="82" t="s">
        <v>158</v>
      </c>
      <c r="D52" s="82" t="s">
        <v>1253</v>
      </c>
      <c r="E52" s="84" t="s">
        <v>1254</v>
      </c>
      <c r="F52" s="85" t="s">
        <v>1242</v>
      </c>
      <c r="G52" s="85">
        <v>44131</v>
      </c>
      <c r="H52" s="83" t="s">
        <v>1255</v>
      </c>
      <c r="I52" s="82" t="s">
        <v>1256</v>
      </c>
      <c r="J52" s="83">
        <v>5</v>
      </c>
      <c r="K52" s="85">
        <v>45956</v>
      </c>
      <c r="L52" s="82" t="s">
        <v>1245</v>
      </c>
    </row>
    <row r="53" spans="1:12" ht="52.8">
      <c r="A53" s="86" t="s">
        <v>1257</v>
      </c>
      <c r="B53" s="86" t="s">
        <v>1258</v>
      </c>
      <c r="C53" s="86" t="s">
        <v>160</v>
      </c>
      <c r="D53" s="86" t="s">
        <v>1160</v>
      </c>
      <c r="E53" s="88" t="s">
        <v>1259</v>
      </c>
      <c r="F53" s="89" t="s">
        <v>1242</v>
      </c>
      <c r="G53" s="89">
        <v>44098</v>
      </c>
      <c r="H53" s="87" t="s">
        <v>1260</v>
      </c>
      <c r="I53" s="86" t="s">
        <v>1261</v>
      </c>
      <c r="J53" s="87">
        <v>5</v>
      </c>
      <c r="K53" s="89">
        <v>45923</v>
      </c>
      <c r="L53" s="86" t="s">
        <v>1245</v>
      </c>
    </row>
    <row r="54" spans="1:12">
      <c r="A54" s="82" t="s">
        <v>1262</v>
      </c>
      <c r="B54" s="82" t="s">
        <v>1263</v>
      </c>
      <c r="C54" s="82" t="s">
        <v>160</v>
      </c>
      <c r="D54" s="82" t="s">
        <v>1160</v>
      </c>
      <c r="E54" s="84" t="s">
        <v>914</v>
      </c>
      <c r="F54" s="85" t="s">
        <v>1242</v>
      </c>
      <c r="G54" s="85">
        <v>43999</v>
      </c>
      <c r="H54" s="83" t="s">
        <v>1264</v>
      </c>
      <c r="I54" s="82" t="s">
        <v>1265</v>
      </c>
      <c r="J54" s="83">
        <v>5</v>
      </c>
      <c r="K54" s="85">
        <v>45824</v>
      </c>
      <c r="L54" s="82" t="s">
        <v>1266</v>
      </c>
    </row>
    <row r="55" spans="1:12" ht="26.4">
      <c r="A55" s="86" t="s">
        <v>1267</v>
      </c>
      <c r="B55" s="86" t="s">
        <v>395</v>
      </c>
      <c r="C55" s="86" t="s">
        <v>199</v>
      </c>
      <c r="D55" s="86" t="s">
        <v>1268</v>
      </c>
      <c r="E55" s="88" t="s">
        <v>1269</v>
      </c>
      <c r="F55" s="89" t="s">
        <v>1242</v>
      </c>
      <c r="G55" s="89">
        <v>43966</v>
      </c>
      <c r="H55" s="87" t="s">
        <v>1270</v>
      </c>
      <c r="I55" s="86" t="s">
        <v>1271</v>
      </c>
      <c r="J55" s="87">
        <v>5</v>
      </c>
      <c r="K55" s="89">
        <v>45791</v>
      </c>
      <c r="L55" s="86" t="s">
        <v>1245</v>
      </c>
    </row>
    <row r="56" spans="1:12">
      <c r="A56" s="82" t="s">
        <v>1272</v>
      </c>
      <c r="B56" s="82" t="s">
        <v>1273</v>
      </c>
      <c r="C56" s="82" t="s">
        <v>248</v>
      </c>
      <c r="D56" s="82" t="s">
        <v>1274</v>
      </c>
      <c r="E56" s="84" t="s">
        <v>1275</v>
      </c>
      <c r="F56" s="85" t="s">
        <v>1242</v>
      </c>
      <c r="G56" s="85">
        <v>43927</v>
      </c>
      <c r="H56" s="83" t="s">
        <v>1276</v>
      </c>
      <c r="I56" s="82" t="s">
        <v>1277</v>
      </c>
      <c r="J56" s="83">
        <v>5</v>
      </c>
      <c r="K56" s="85">
        <v>46482</v>
      </c>
      <c r="L56" s="82" t="s">
        <v>391</v>
      </c>
    </row>
    <row r="57" spans="1:12" ht="26.4">
      <c r="A57" s="86" t="s">
        <v>1104</v>
      </c>
      <c r="B57" s="86" t="s">
        <v>1278</v>
      </c>
      <c r="C57" s="86" t="s">
        <v>248</v>
      </c>
      <c r="D57" s="86" t="s">
        <v>1279</v>
      </c>
      <c r="E57" s="88" t="s">
        <v>1280</v>
      </c>
      <c r="F57" s="89" t="s">
        <v>1242</v>
      </c>
      <c r="G57" s="89">
        <v>43903</v>
      </c>
      <c r="H57" s="87" t="s">
        <v>1281</v>
      </c>
      <c r="I57" s="86" t="s">
        <v>1282</v>
      </c>
      <c r="J57" s="87">
        <v>5</v>
      </c>
      <c r="K57" s="89">
        <v>45728</v>
      </c>
      <c r="L57" s="86" t="s">
        <v>391</v>
      </c>
    </row>
    <row r="58" spans="1:12">
      <c r="A58" s="82" t="s">
        <v>1283</v>
      </c>
      <c r="B58" s="82" t="s">
        <v>1284</v>
      </c>
      <c r="C58" s="82" t="s">
        <v>189</v>
      </c>
      <c r="D58" s="82" t="s">
        <v>723</v>
      </c>
      <c r="E58" s="84" t="s">
        <v>1285</v>
      </c>
      <c r="F58" s="85" t="s">
        <v>1242</v>
      </c>
      <c r="G58" s="85">
        <v>43896</v>
      </c>
      <c r="H58" s="83" t="s">
        <v>1286</v>
      </c>
      <c r="I58" s="82"/>
      <c r="J58" s="83">
        <v>5</v>
      </c>
      <c r="K58" s="85">
        <v>45721</v>
      </c>
      <c r="L58" s="82" t="s">
        <v>1245</v>
      </c>
    </row>
    <row r="59" spans="1:12" ht="52.8">
      <c r="A59" s="86" t="s">
        <v>1287</v>
      </c>
      <c r="B59" s="86" t="s">
        <v>1288</v>
      </c>
      <c r="C59" s="86" t="s">
        <v>199</v>
      </c>
      <c r="D59" s="86" t="s">
        <v>1289</v>
      </c>
      <c r="E59" s="88" t="s">
        <v>1290</v>
      </c>
      <c r="F59" s="89" t="s">
        <v>1242</v>
      </c>
      <c r="G59" s="89">
        <v>43874</v>
      </c>
      <c r="H59" s="87" t="s">
        <v>1291</v>
      </c>
      <c r="I59" s="86" t="s">
        <v>1292</v>
      </c>
      <c r="J59" s="87">
        <v>5</v>
      </c>
      <c r="K59" s="89">
        <v>45700</v>
      </c>
      <c r="L59" s="86" t="s">
        <v>1245</v>
      </c>
    </row>
    <row r="60" spans="1:12" ht="26.4">
      <c r="A60" s="82" t="s">
        <v>1293</v>
      </c>
      <c r="B60" s="82" t="s">
        <v>1294</v>
      </c>
      <c r="C60" s="82" t="s">
        <v>199</v>
      </c>
      <c r="D60" s="82" t="s">
        <v>1295</v>
      </c>
      <c r="E60" s="84" t="s">
        <v>1296</v>
      </c>
      <c r="F60" s="85" t="s">
        <v>1242</v>
      </c>
      <c r="G60" s="85">
        <v>43845</v>
      </c>
      <c r="H60" s="83" t="s">
        <v>1297</v>
      </c>
      <c r="I60" s="82" t="s">
        <v>1298</v>
      </c>
      <c r="J60" s="83">
        <v>5</v>
      </c>
      <c r="K60" s="85">
        <v>45671</v>
      </c>
      <c r="L60" s="82" t="s">
        <v>1245</v>
      </c>
    </row>
    <row r="61" spans="1:12">
      <c r="A61" s="86" t="s">
        <v>1308</v>
      </c>
      <c r="B61" s="86" t="s">
        <v>1309</v>
      </c>
      <c r="C61" s="86" t="s">
        <v>199</v>
      </c>
      <c r="D61" s="86" t="s">
        <v>1310</v>
      </c>
      <c r="E61" s="88" t="s">
        <v>1311</v>
      </c>
      <c r="F61" s="89" t="s">
        <v>1312</v>
      </c>
      <c r="G61" s="89">
        <v>44160</v>
      </c>
      <c r="H61" s="87" t="s">
        <v>1313</v>
      </c>
      <c r="I61" s="86" t="s">
        <v>1314</v>
      </c>
      <c r="J61" s="87">
        <v>2</v>
      </c>
      <c r="K61" s="89">
        <v>44889</v>
      </c>
      <c r="L61" s="86" t="s">
        <v>391</v>
      </c>
    </row>
    <row r="62" spans="1:12" ht="52.8">
      <c r="A62" s="82" t="s">
        <v>1315</v>
      </c>
      <c r="B62" s="82" t="s">
        <v>1316</v>
      </c>
      <c r="C62" s="82"/>
      <c r="D62" s="82"/>
      <c r="E62" s="84"/>
      <c r="F62" s="85" t="s">
        <v>1312</v>
      </c>
      <c r="G62" s="85">
        <v>44117</v>
      </c>
      <c r="H62" s="83" t="s">
        <v>1317</v>
      </c>
      <c r="I62" s="82" t="s">
        <v>1318</v>
      </c>
      <c r="J62" s="83">
        <v>2</v>
      </c>
      <c r="K62" s="85">
        <v>44846</v>
      </c>
      <c r="L62" s="82" t="s">
        <v>391</v>
      </c>
    </row>
    <row r="63" spans="1:12" ht="39.6">
      <c r="A63" s="86" t="s">
        <v>390</v>
      </c>
      <c r="B63" s="86" t="s">
        <v>1319</v>
      </c>
      <c r="C63" s="86" t="s">
        <v>199</v>
      </c>
      <c r="D63" s="86" t="s">
        <v>1320</v>
      </c>
      <c r="E63" s="88" t="s">
        <v>1321</v>
      </c>
      <c r="F63" s="89" t="s">
        <v>1312</v>
      </c>
      <c r="G63" s="89">
        <v>44014</v>
      </c>
      <c r="H63" s="87" t="s">
        <v>1322</v>
      </c>
      <c r="I63" s="86" t="s">
        <v>1323</v>
      </c>
      <c r="J63" s="87">
        <v>2</v>
      </c>
      <c r="K63" s="89">
        <v>44743</v>
      </c>
      <c r="L63" s="86" t="s">
        <v>391</v>
      </c>
    </row>
    <row r="64" spans="1:12" ht="26.4">
      <c r="A64" s="82" t="s">
        <v>1324</v>
      </c>
      <c r="B64" s="82" t="s">
        <v>1325</v>
      </c>
      <c r="C64" s="82" t="s">
        <v>199</v>
      </c>
      <c r="D64" s="82" t="s">
        <v>1295</v>
      </c>
      <c r="E64" s="84" t="s">
        <v>1326</v>
      </c>
      <c r="F64" s="85" t="s">
        <v>1327</v>
      </c>
      <c r="G64" s="85">
        <v>44196</v>
      </c>
      <c r="H64" s="83" t="s">
        <v>1328</v>
      </c>
      <c r="I64" s="82" t="s">
        <v>1329</v>
      </c>
      <c r="J64" s="83">
        <v>3</v>
      </c>
      <c r="K64" s="85">
        <v>45290</v>
      </c>
      <c r="L64" s="82" t="s">
        <v>391</v>
      </c>
    </row>
    <row r="65" spans="1:12" ht="39.6">
      <c r="A65" s="86" t="s">
        <v>1330</v>
      </c>
      <c r="B65" s="86" t="s">
        <v>1331</v>
      </c>
      <c r="C65" s="86" t="s">
        <v>156</v>
      </c>
      <c r="D65" s="86" t="s">
        <v>1332</v>
      </c>
      <c r="E65" s="88" t="s">
        <v>1333</v>
      </c>
      <c r="F65" s="89" t="s">
        <v>1327</v>
      </c>
      <c r="G65" s="89">
        <v>44189</v>
      </c>
      <c r="H65" s="87" t="s">
        <v>1334</v>
      </c>
      <c r="I65" s="86" t="s">
        <v>1335</v>
      </c>
      <c r="J65" s="87">
        <v>3</v>
      </c>
      <c r="K65" s="89">
        <v>45283</v>
      </c>
      <c r="L65" s="86" t="s">
        <v>391</v>
      </c>
    </row>
    <row r="66" spans="1:12" ht="26.4">
      <c r="A66" s="82" t="s">
        <v>4</v>
      </c>
      <c r="B66" s="82" t="s">
        <v>1278</v>
      </c>
      <c r="C66" s="82" t="s">
        <v>248</v>
      </c>
      <c r="D66" s="82" t="s">
        <v>1279</v>
      </c>
      <c r="E66" s="84" t="s">
        <v>1336</v>
      </c>
      <c r="F66" s="85" t="s">
        <v>1327</v>
      </c>
      <c r="G66" s="85">
        <v>44179</v>
      </c>
      <c r="H66" s="83" t="s">
        <v>1337</v>
      </c>
      <c r="I66" s="82" t="s">
        <v>1338</v>
      </c>
      <c r="J66" s="83">
        <v>3</v>
      </c>
      <c r="K66" s="85">
        <v>45273</v>
      </c>
      <c r="L66" s="82" t="s">
        <v>391</v>
      </c>
    </row>
    <row r="67" spans="1:12" ht="39.6">
      <c r="A67" s="86" t="s">
        <v>1115</v>
      </c>
      <c r="B67" s="86" t="s">
        <v>1339</v>
      </c>
      <c r="C67" s="86" t="s">
        <v>248</v>
      </c>
      <c r="D67" s="86" t="s">
        <v>1340</v>
      </c>
      <c r="E67" s="88" t="s">
        <v>1341</v>
      </c>
      <c r="F67" s="89" t="s">
        <v>1327</v>
      </c>
      <c r="G67" s="89">
        <v>44029</v>
      </c>
      <c r="H67" s="87" t="s">
        <v>1342</v>
      </c>
      <c r="I67" s="86" t="s">
        <v>1343</v>
      </c>
      <c r="J67" s="87">
        <v>3</v>
      </c>
      <c r="K67" s="89">
        <v>45123</v>
      </c>
      <c r="L67" s="86" t="s">
        <v>1344</v>
      </c>
    </row>
    <row r="68" spans="1:12" ht="26.4">
      <c r="A68" s="82" t="s">
        <v>1345</v>
      </c>
      <c r="B68" s="82" t="s">
        <v>453</v>
      </c>
      <c r="C68" s="82" t="s">
        <v>199</v>
      </c>
      <c r="D68" s="82" t="s">
        <v>1200</v>
      </c>
      <c r="E68" s="84" t="s">
        <v>1346</v>
      </c>
      <c r="F68" s="85" t="s">
        <v>1327</v>
      </c>
      <c r="G68" s="85">
        <v>43983</v>
      </c>
      <c r="H68" s="83" t="s">
        <v>0</v>
      </c>
      <c r="I68" s="82"/>
      <c r="J68" s="83">
        <v>3</v>
      </c>
      <c r="K68" s="85">
        <v>45078</v>
      </c>
      <c r="L68" s="82" t="s">
        <v>391</v>
      </c>
    </row>
    <row r="69" spans="1:12" ht="39.6">
      <c r="A69" s="86" t="s">
        <v>1347</v>
      </c>
      <c r="B69" s="86" t="s">
        <v>1348</v>
      </c>
      <c r="C69" s="86" t="s">
        <v>160</v>
      </c>
      <c r="D69" s="86" t="s">
        <v>1160</v>
      </c>
      <c r="E69" s="88" t="s">
        <v>1232</v>
      </c>
      <c r="F69" s="89" t="s">
        <v>1349</v>
      </c>
      <c r="G69" s="89">
        <v>43878</v>
      </c>
      <c r="H69" s="87" t="s">
        <v>1350</v>
      </c>
      <c r="I69" s="86" t="s">
        <v>1351</v>
      </c>
      <c r="J69" s="87">
        <v>3</v>
      </c>
      <c r="K69" s="89">
        <v>44973</v>
      </c>
      <c r="L69" s="86" t="s">
        <v>1245</v>
      </c>
    </row>
    <row r="70" spans="1:12" ht="52.8">
      <c r="A70" s="82" t="s">
        <v>1352</v>
      </c>
      <c r="B70" s="82" t="s">
        <v>1353</v>
      </c>
      <c r="C70" s="82" t="s">
        <v>199</v>
      </c>
      <c r="D70" s="82" t="s">
        <v>1200</v>
      </c>
      <c r="E70" s="84" t="s">
        <v>1346</v>
      </c>
      <c r="F70" s="85" t="s">
        <v>1349</v>
      </c>
      <c r="G70" s="85">
        <v>43839</v>
      </c>
      <c r="H70" s="83" t="s">
        <v>1354</v>
      </c>
      <c r="I70" s="82" t="s">
        <v>1355</v>
      </c>
      <c r="J70" s="83">
        <v>3</v>
      </c>
      <c r="K70" s="85">
        <v>44934</v>
      </c>
      <c r="L70" s="82" t="s">
        <v>391</v>
      </c>
    </row>
  </sheetData>
  <pageMargins left="0.7" right="0.7" top="0.75" bottom="0.75" header="0.3" footer="0.3"/>
  <pageSetup paperSize="9" scale="82" fitToHeight="0" orientation="landscape" horizontalDpi="0" verticalDpi="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7D96B-786E-4D19-89A2-60D3ECA364E4}">
  <sheetPr>
    <pageSetUpPr fitToPage="1"/>
  </sheetPr>
  <dimension ref="A1:V921"/>
  <sheetViews>
    <sheetView topLeftCell="A386" zoomScaleNormal="100" workbookViewId="0">
      <selection activeCell="A362" sqref="A362"/>
    </sheetView>
  </sheetViews>
  <sheetFormatPr baseColWidth="10" defaultColWidth="11.44140625" defaultRowHeight="12"/>
  <cols>
    <col min="1" max="2" width="11.44140625" style="114"/>
    <col min="3" max="3" width="12" style="114" bestFit="1" customWidth="1"/>
    <col min="4" max="4" width="36.109375" style="114" bestFit="1" customWidth="1"/>
    <col min="5" max="5" width="19.109375" style="114" bestFit="1" customWidth="1"/>
    <col min="6" max="6" width="14.33203125" style="114" customWidth="1"/>
    <col min="7" max="7" width="16.44140625" style="114" bestFit="1" customWidth="1"/>
    <col min="8" max="8" width="31.109375" style="114" bestFit="1" customWidth="1"/>
    <col min="9" max="16384" width="11.44140625" style="114"/>
  </cols>
  <sheetData>
    <row r="1" spans="3:8" ht="24.6">
      <c r="C1" s="839" t="s">
        <v>1356</v>
      </c>
      <c r="D1" s="839"/>
      <c r="E1" s="839"/>
      <c r="F1" s="839"/>
      <c r="G1" s="839"/>
      <c r="H1" s="839"/>
    </row>
    <row r="2" spans="3:8" ht="28.8">
      <c r="C2" s="12" t="s">
        <v>1357</v>
      </c>
      <c r="D2" s="12" t="s">
        <v>1358</v>
      </c>
      <c r="E2" s="12" t="s">
        <v>1359</v>
      </c>
      <c r="F2" s="12" t="s">
        <v>14</v>
      </c>
      <c r="G2" s="12" t="s">
        <v>1360</v>
      </c>
      <c r="H2" s="12" t="s">
        <v>1361</v>
      </c>
    </row>
    <row r="3" spans="3:8" ht="14.4">
      <c r="C3" s="115">
        <v>1</v>
      </c>
      <c r="D3" s="116" t="s">
        <v>1362</v>
      </c>
      <c r="E3" s="117" t="s">
        <v>1363</v>
      </c>
      <c r="F3" s="117" t="s">
        <v>1363</v>
      </c>
      <c r="G3" s="118" t="s">
        <v>1711</v>
      </c>
      <c r="H3" s="118" t="s">
        <v>317</v>
      </c>
    </row>
    <row r="4" spans="3:8" ht="14.4">
      <c r="C4" s="115">
        <v>2</v>
      </c>
      <c r="D4" s="116" t="s">
        <v>1364</v>
      </c>
      <c r="E4" s="117" t="s">
        <v>1363</v>
      </c>
      <c r="F4" s="117" t="s">
        <v>1363</v>
      </c>
      <c r="G4" s="118" t="s">
        <v>1365</v>
      </c>
      <c r="H4" s="117" t="s">
        <v>1363</v>
      </c>
    </row>
    <row r="5" spans="3:8" ht="14.4">
      <c r="C5" s="115">
        <v>3</v>
      </c>
      <c r="D5" s="116" t="s">
        <v>1366</v>
      </c>
      <c r="E5" s="117" t="s">
        <v>1363</v>
      </c>
      <c r="F5" s="117" t="s">
        <v>1363</v>
      </c>
      <c r="G5" s="118" t="s">
        <v>1365</v>
      </c>
      <c r="H5" s="117" t="s">
        <v>1363</v>
      </c>
    </row>
    <row r="6" spans="3:8" ht="14.4">
      <c r="C6" s="115">
        <v>4</v>
      </c>
      <c r="D6" s="116" t="s">
        <v>1367</v>
      </c>
      <c r="E6" s="117" t="s">
        <v>1363</v>
      </c>
      <c r="F6" s="117" t="s">
        <v>1363</v>
      </c>
      <c r="G6" s="118" t="s">
        <v>1368</v>
      </c>
      <c r="H6" s="118" t="s">
        <v>403</v>
      </c>
    </row>
    <row r="7" spans="3:8" ht="14.4">
      <c r="C7" s="115">
        <v>5</v>
      </c>
      <c r="D7" s="116" t="s">
        <v>1369</v>
      </c>
      <c r="E7" s="117" t="s">
        <v>1363</v>
      </c>
      <c r="F7" s="117" t="s">
        <v>1363</v>
      </c>
      <c r="G7" s="118" t="s">
        <v>1365</v>
      </c>
      <c r="H7" s="118" t="s">
        <v>1370</v>
      </c>
    </row>
    <row r="8" spans="3:8" ht="14.4">
      <c r="C8" s="115">
        <v>6</v>
      </c>
      <c r="D8" s="116" t="s">
        <v>1371</v>
      </c>
      <c r="E8" s="118" t="s">
        <v>27</v>
      </c>
      <c r="F8" s="118" t="s">
        <v>317</v>
      </c>
      <c r="G8" s="118" t="s">
        <v>1368</v>
      </c>
      <c r="H8" s="118" t="s">
        <v>404</v>
      </c>
    </row>
    <row r="9" spans="3:8" ht="14.4">
      <c r="C9" s="115">
        <v>7</v>
      </c>
      <c r="D9" s="116" t="s">
        <v>1372</v>
      </c>
      <c r="E9" s="117" t="s">
        <v>1363</v>
      </c>
      <c r="F9" s="117" t="s">
        <v>1363</v>
      </c>
      <c r="G9" s="118" t="s">
        <v>1368</v>
      </c>
      <c r="H9" s="118" t="s">
        <v>317</v>
      </c>
    </row>
    <row r="10" spans="3:8" ht="14.4">
      <c r="C10" s="115">
        <v>8</v>
      </c>
      <c r="D10" s="116" t="s">
        <v>1373</v>
      </c>
      <c r="E10" s="117" t="s">
        <v>1363</v>
      </c>
      <c r="F10" s="118" t="s">
        <v>317</v>
      </c>
      <c r="G10" s="118" t="s">
        <v>1368</v>
      </c>
      <c r="H10" s="118" t="s">
        <v>317</v>
      </c>
    </row>
    <row r="11" spans="3:8" ht="14.4">
      <c r="C11" s="115">
        <v>9</v>
      </c>
      <c r="D11" s="116" t="s">
        <v>1374</v>
      </c>
      <c r="E11" s="117" t="s">
        <v>1363</v>
      </c>
      <c r="F11" s="117" t="s">
        <v>1363</v>
      </c>
      <c r="G11" s="118" t="s">
        <v>1712</v>
      </c>
      <c r="H11" s="118" t="s">
        <v>317</v>
      </c>
    </row>
    <row r="12" spans="3:8" ht="14.4">
      <c r="C12" s="115">
        <v>10</v>
      </c>
      <c r="D12" s="116" t="s">
        <v>1375</v>
      </c>
      <c r="E12" s="117" t="s">
        <v>1363</v>
      </c>
      <c r="F12" s="117" t="s">
        <v>1363</v>
      </c>
      <c r="G12" s="118" t="s">
        <v>1712</v>
      </c>
      <c r="H12" s="118" t="s">
        <v>317</v>
      </c>
    </row>
    <row r="13" spans="3:8" ht="14.4">
      <c r="C13" s="115">
        <v>11</v>
      </c>
      <c r="D13" s="116" t="s">
        <v>1376</v>
      </c>
      <c r="E13" s="118" t="s">
        <v>1368</v>
      </c>
      <c r="F13" s="117" t="s">
        <v>1363</v>
      </c>
      <c r="G13" s="118" t="s">
        <v>1368</v>
      </c>
      <c r="H13" s="118" t="s">
        <v>1377</v>
      </c>
    </row>
    <row r="14" spans="3:8" ht="28.8">
      <c r="C14" s="119">
        <v>12</v>
      </c>
      <c r="D14" s="120" t="s">
        <v>1378</v>
      </c>
      <c r="E14" s="121" t="s">
        <v>1368</v>
      </c>
      <c r="F14" s="122" t="s">
        <v>1363</v>
      </c>
      <c r="G14" s="121" t="s">
        <v>1368</v>
      </c>
      <c r="H14" s="121" t="s">
        <v>1368</v>
      </c>
    </row>
    <row r="15" spans="3:8" ht="14.4">
      <c r="C15" s="115">
        <v>13</v>
      </c>
      <c r="D15" s="116" t="s">
        <v>1379</v>
      </c>
      <c r="E15" s="117" t="s">
        <v>1363</v>
      </c>
      <c r="F15" s="117" t="s">
        <v>1363</v>
      </c>
      <c r="G15" s="118" t="s">
        <v>1712</v>
      </c>
      <c r="H15" s="118" t="s">
        <v>317</v>
      </c>
    </row>
    <row r="16" spans="3:8" ht="14.4">
      <c r="C16" s="115">
        <v>14</v>
      </c>
      <c r="D16" s="116" t="s">
        <v>1380</v>
      </c>
      <c r="E16" s="117" t="s">
        <v>1363</v>
      </c>
      <c r="F16" s="117" t="s">
        <v>1363</v>
      </c>
      <c r="G16" s="118" t="s">
        <v>1381</v>
      </c>
      <c r="H16" s="118" t="s">
        <v>317</v>
      </c>
    </row>
    <row r="17" spans="3:8" ht="14.4">
      <c r="C17" s="115">
        <v>15</v>
      </c>
      <c r="D17" s="116" t="s">
        <v>1382</v>
      </c>
      <c r="E17" s="118" t="s">
        <v>317</v>
      </c>
      <c r="F17" s="117" t="s">
        <v>1363</v>
      </c>
      <c r="G17" s="118" t="s">
        <v>1381</v>
      </c>
      <c r="H17" s="118" t="s">
        <v>317</v>
      </c>
    </row>
    <row r="18" spans="3:8" ht="14.4">
      <c r="C18" s="115">
        <v>16</v>
      </c>
      <c r="D18" s="116" t="s">
        <v>1383</v>
      </c>
      <c r="E18" s="118" t="s">
        <v>317</v>
      </c>
      <c r="F18" s="118" t="s">
        <v>317</v>
      </c>
      <c r="G18" s="118" t="s">
        <v>1368</v>
      </c>
      <c r="H18" s="118" t="s">
        <v>1384</v>
      </c>
    </row>
    <row r="19" spans="3:8" ht="14.4">
      <c r="C19" s="115">
        <v>17</v>
      </c>
      <c r="D19" s="116" t="s">
        <v>1385</v>
      </c>
      <c r="E19" s="117" t="s">
        <v>1363</v>
      </c>
      <c r="F19" s="117" t="s">
        <v>1363</v>
      </c>
      <c r="G19" s="118" t="s">
        <v>1368</v>
      </c>
      <c r="H19" s="118" t="s">
        <v>1386</v>
      </c>
    </row>
    <row r="20" spans="3:8" ht="14.4">
      <c r="C20" s="115">
        <v>18</v>
      </c>
      <c r="D20" s="116" t="s">
        <v>1763</v>
      </c>
      <c r="E20" s="117" t="s">
        <v>1363</v>
      </c>
      <c r="F20" s="117" t="s">
        <v>1363</v>
      </c>
      <c r="G20" s="118" t="s">
        <v>1368</v>
      </c>
      <c r="H20" s="118" t="s">
        <v>414</v>
      </c>
    </row>
    <row r="21" spans="3:8" ht="14.4">
      <c r="C21" s="123">
        <v>19</v>
      </c>
      <c r="D21" s="116" t="s">
        <v>1387</v>
      </c>
      <c r="E21" s="118" t="s">
        <v>317</v>
      </c>
      <c r="F21" s="117" t="s">
        <v>1363</v>
      </c>
      <c r="G21" s="118" t="s">
        <v>1365</v>
      </c>
      <c r="H21" s="118" t="s">
        <v>317</v>
      </c>
    </row>
    <row r="22" spans="3:8" ht="14.4">
      <c r="C22" s="123">
        <v>20</v>
      </c>
      <c r="D22" s="116" t="s">
        <v>1388</v>
      </c>
      <c r="E22" s="118" t="s">
        <v>317</v>
      </c>
      <c r="F22" s="117" t="s">
        <v>1363</v>
      </c>
      <c r="G22" s="118" t="s">
        <v>1365</v>
      </c>
      <c r="H22" s="118" t="s">
        <v>317</v>
      </c>
    </row>
    <row r="23" spans="3:8" ht="14.4">
      <c r="C23" s="124">
        <v>21</v>
      </c>
      <c r="D23" s="125" t="s">
        <v>1389</v>
      </c>
      <c r="E23" s="126" t="s">
        <v>317</v>
      </c>
      <c r="F23" s="122" t="s">
        <v>1363</v>
      </c>
      <c r="G23" s="126" t="s">
        <v>1365</v>
      </c>
      <c r="H23" s="126" t="s">
        <v>317</v>
      </c>
    </row>
    <row r="24" spans="3:8" ht="14.4">
      <c r="C24" s="124">
        <v>22</v>
      </c>
      <c r="D24" s="125" t="s">
        <v>1390</v>
      </c>
      <c r="E24" s="126" t="s">
        <v>317</v>
      </c>
      <c r="F24" s="122" t="s">
        <v>1363</v>
      </c>
      <c r="G24" s="126" t="s">
        <v>1365</v>
      </c>
      <c r="H24" s="126" t="s">
        <v>317</v>
      </c>
    </row>
    <row r="25" spans="3:8" ht="28.8">
      <c r="C25" s="123">
        <v>23</v>
      </c>
      <c r="D25" s="116" t="s">
        <v>1391</v>
      </c>
      <c r="E25" s="118" t="s">
        <v>317</v>
      </c>
      <c r="F25" s="118" t="s">
        <v>317</v>
      </c>
      <c r="G25" s="117" t="s">
        <v>1363</v>
      </c>
      <c r="H25" s="118" t="s">
        <v>317</v>
      </c>
    </row>
    <row r="26" spans="3:8" ht="14.4">
      <c r="C26" s="123">
        <v>24</v>
      </c>
      <c r="D26" s="116" t="s">
        <v>1392</v>
      </c>
      <c r="E26" s="118" t="s">
        <v>317</v>
      </c>
      <c r="F26" s="117" t="s">
        <v>1363</v>
      </c>
      <c r="G26" s="118" t="s">
        <v>1365</v>
      </c>
      <c r="H26" s="118" t="s">
        <v>403</v>
      </c>
    </row>
    <row r="27" spans="3:8" ht="14.4">
      <c r="C27" s="123">
        <v>25</v>
      </c>
      <c r="D27" s="127" t="s">
        <v>1393</v>
      </c>
      <c r="E27" s="128"/>
      <c r="F27" s="128"/>
      <c r="G27" s="128"/>
      <c r="H27" s="129"/>
    </row>
    <row r="28" spans="3:8" ht="14.4">
      <c r="C28" s="123">
        <v>26</v>
      </c>
      <c r="D28" s="127" t="s">
        <v>1394</v>
      </c>
      <c r="E28" s="128"/>
      <c r="F28" s="128"/>
      <c r="G28" s="128"/>
      <c r="H28" s="129"/>
    </row>
    <row r="29" spans="3:8" ht="13.2">
      <c r="C29" s="130"/>
      <c r="D29" s="130"/>
      <c r="E29" s="130"/>
      <c r="F29" s="130"/>
      <c r="G29" s="130"/>
      <c r="H29" s="130"/>
    </row>
    <row r="33" spans="3:10" ht="25.8">
      <c r="C33" s="757" t="s">
        <v>1362</v>
      </c>
      <c r="D33" s="757"/>
      <c r="E33" s="757"/>
      <c r="F33" s="757"/>
      <c r="G33" s="757"/>
      <c r="H33" s="131"/>
      <c r="I33" s="131"/>
      <c r="J33" s="131"/>
    </row>
    <row r="34" spans="3:10" ht="25.8">
      <c r="C34" s="758" t="s">
        <v>1395</v>
      </c>
      <c r="D34" s="758"/>
      <c r="E34" s="758"/>
      <c r="F34" s="758"/>
      <c r="G34" s="758"/>
      <c r="H34" s="132"/>
      <c r="I34" s="132"/>
      <c r="J34" s="132"/>
    </row>
    <row r="35" spans="3:10" ht="14.4">
      <c r="C35" s="131"/>
      <c r="D35" s="131"/>
      <c r="E35" s="131"/>
      <c r="F35" s="131"/>
      <c r="G35" s="131"/>
      <c r="H35" s="131"/>
      <c r="I35" s="131"/>
      <c r="J35" s="131"/>
    </row>
    <row r="36" spans="3:10" ht="14.4">
      <c r="C36" s="840" t="s">
        <v>1396</v>
      </c>
      <c r="D36" s="133" t="s">
        <v>1397</v>
      </c>
      <c r="E36" s="836"/>
      <c r="F36" s="836"/>
      <c r="G36" s="836"/>
      <c r="H36" s="131"/>
      <c r="I36" s="131"/>
      <c r="J36" s="131"/>
    </row>
    <row r="37" spans="3:10" ht="14.4">
      <c r="C37" s="840"/>
      <c r="D37" s="133" t="s">
        <v>1398</v>
      </c>
      <c r="E37" s="836"/>
      <c r="F37" s="836"/>
      <c r="G37" s="836"/>
      <c r="H37" s="131"/>
      <c r="I37" s="131"/>
      <c r="J37" s="131"/>
    </row>
    <row r="38" spans="3:10" ht="15">
      <c r="C38" s="840"/>
      <c r="D38" s="133" t="s">
        <v>1399</v>
      </c>
      <c r="E38" s="841"/>
      <c r="F38" s="836"/>
      <c r="G38" s="836"/>
      <c r="H38" s="131"/>
      <c r="I38" s="131"/>
      <c r="J38" s="131"/>
    </row>
    <row r="39" spans="3:10" ht="14.4">
      <c r="C39" s="840"/>
      <c r="D39" s="133" t="s">
        <v>1400</v>
      </c>
      <c r="E39" s="842"/>
      <c r="F39" s="836"/>
      <c r="G39" s="836"/>
      <c r="H39" s="131"/>
      <c r="I39" s="131"/>
      <c r="J39" s="131"/>
    </row>
    <row r="40" spans="3:10" ht="14.4">
      <c r="C40" s="131"/>
      <c r="D40" s="131"/>
      <c r="E40" s="131"/>
      <c r="F40" s="131"/>
      <c r="G40" s="131"/>
      <c r="H40" s="131"/>
      <c r="I40" s="131"/>
      <c r="J40" s="131"/>
    </row>
    <row r="41" spans="3:10" ht="14.4">
      <c r="C41" s="844" t="s">
        <v>1401</v>
      </c>
      <c r="D41" s="844"/>
      <c r="E41" s="836"/>
      <c r="F41" s="836"/>
      <c r="G41" s="836"/>
      <c r="H41" s="131"/>
      <c r="I41" s="131"/>
      <c r="J41" s="131"/>
    </row>
    <row r="42" spans="3:10" ht="14.4">
      <c r="C42" s="131"/>
      <c r="D42" s="131"/>
      <c r="E42" s="131"/>
      <c r="F42" s="131"/>
      <c r="G42" s="131"/>
      <c r="H42" s="131"/>
      <c r="I42" s="131"/>
      <c r="J42" s="131"/>
    </row>
    <row r="43" spans="3:10" ht="14.4">
      <c r="C43" s="835" t="s">
        <v>1402</v>
      </c>
      <c r="D43" s="835"/>
      <c r="E43" s="836"/>
      <c r="F43" s="836"/>
      <c r="G43" s="836"/>
      <c r="H43" s="131"/>
      <c r="I43" s="131"/>
      <c r="J43" s="131"/>
    </row>
    <row r="44" spans="3:10" ht="14.4">
      <c r="C44" s="131"/>
      <c r="D44" s="131"/>
      <c r="E44" s="131"/>
      <c r="F44" s="131"/>
      <c r="G44" s="131"/>
      <c r="H44" s="131"/>
      <c r="I44" s="131"/>
      <c r="J44" s="131"/>
    </row>
    <row r="45" spans="3:10" ht="14.4">
      <c r="C45" s="835" t="s">
        <v>1403</v>
      </c>
      <c r="D45" s="835"/>
      <c r="E45" s="853"/>
      <c r="F45" s="853"/>
      <c r="G45" s="853"/>
      <c r="H45" s="131"/>
      <c r="I45" s="131"/>
      <c r="J45" s="131"/>
    </row>
    <row r="46" spans="3:10" ht="14.4">
      <c r="C46" s="131"/>
      <c r="D46" s="131"/>
      <c r="E46" s="131"/>
      <c r="F46" s="131"/>
      <c r="G46" s="131"/>
      <c r="H46" s="131"/>
      <c r="I46" s="131"/>
      <c r="J46" s="131"/>
    </row>
    <row r="47" spans="3:10" ht="14.4">
      <c r="C47" s="835" t="s">
        <v>1404</v>
      </c>
      <c r="D47" s="835"/>
      <c r="E47" s="836"/>
      <c r="F47" s="836"/>
      <c r="G47" s="836"/>
      <c r="H47" s="131"/>
      <c r="I47" s="131"/>
      <c r="J47" s="131"/>
    </row>
    <row r="48" spans="3:10" ht="14.4">
      <c r="C48" s="131"/>
      <c r="D48" s="131"/>
      <c r="E48" s="131"/>
      <c r="F48" s="131"/>
      <c r="G48" s="131"/>
      <c r="H48" s="131"/>
      <c r="I48" s="131"/>
      <c r="J48" s="131"/>
    </row>
    <row r="49" spans="3:10" ht="14.4">
      <c r="C49" s="835" t="s">
        <v>1405</v>
      </c>
      <c r="D49" s="835"/>
      <c r="E49" s="836"/>
      <c r="F49" s="836"/>
      <c r="G49" s="836"/>
      <c r="H49" s="131"/>
      <c r="I49" s="131"/>
      <c r="J49" s="131"/>
    </row>
    <row r="50" spans="3:10" ht="14.4">
      <c r="C50" s="131"/>
      <c r="D50" s="131"/>
      <c r="E50" s="131"/>
      <c r="F50" s="131"/>
      <c r="G50" s="131"/>
      <c r="H50" s="131"/>
      <c r="I50" s="131"/>
      <c r="J50" s="131"/>
    </row>
    <row r="51" spans="3:10" ht="14.4">
      <c r="C51" s="835" t="s">
        <v>1406</v>
      </c>
      <c r="D51" s="835"/>
      <c r="E51" s="836"/>
      <c r="F51" s="836"/>
      <c r="G51" s="836"/>
      <c r="H51" s="131"/>
      <c r="I51" s="131"/>
      <c r="J51" s="131"/>
    </row>
    <row r="52" spans="3:10" ht="14.4">
      <c r="C52" s="131"/>
      <c r="D52" s="131"/>
      <c r="E52" s="131"/>
      <c r="F52" s="131"/>
      <c r="G52" s="131"/>
      <c r="H52" s="131"/>
      <c r="I52" s="131"/>
      <c r="J52" s="131"/>
    </row>
    <row r="53" spans="3:10" ht="14.4">
      <c r="C53" s="835" t="s">
        <v>1407</v>
      </c>
      <c r="D53" s="835"/>
      <c r="E53" s="836"/>
      <c r="F53" s="836"/>
      <c r="G53" s="836"/>
      <c r="H53" s="131"/>
      <c r="I53" s="131"/>
      <c r="J53" s="131"/>
    </row>
    <row r="54" spans="3:10" ht="14.4">
      <c r="C54" s="835" t="s">
        <v>1408</v>
      </c>
      <c r="D54" s="835"/>
      <c r="E54" s="836"/>
      <c r="F54" s="836"/>
      <c r="G54" s="836"/>
      <c r="H54" s="131"/>
      <c r="I54" s="131"/>
      <c r="J54" s="131"/>
    </row>
    <row r="55" spans="3:10" ht="14.4">
      <c r="C55" s="131"/>
      <c r="D55" s="131"/>
      <c r="E55" s="131"/>
      <c r="F55" s="131"/>
      <c r="G55" s="131"/>
      <c r="H55" s="131"/>
      <c r="I55" s="131"/>
      <c r="J55" s="131"/>
    </row>
    <row r="56" spans="3:10" ht="14.4">
      <c r="C56" s="835" t="s">
        <v>1409</v>
      </c>
      <c r="D56" s="835"/>
      <c r="E56" s="843"/>
      <c r="F56" s="843"/>
      <c r="G56" s="843"/>
      <c r="H56" s="131"/>
      <c r="I56" s="131"/>
      <c r="J56" s="131"/>
    </row>
    <row r="57" spans="3:10" ht="14.4">
      <c r="C57" s="835"/>
      <c r="D57" s="835"/>
      <c r="E57" s="843"/>
      <c r="F57" s="843"/>
      <c r="G57" s="843"/>
      <c r="H57" s="131"/>
      <c r="I57" s="131"/>
      <c r="J57" s="131"/>
    </row>
    <row r="58" spans="3:10" ht="14.4">
      <c r="C58" s="835"/>
      <c r="D58" s="835"/>
      <c r="E58" s="843"/>
      <c r="F58" s="843"/>
      <c r="G58" s="843"/>
      <c r="H58" s="131"/>
      <c r="I58" s="131"/>
      <c r="J58" s="131"/>
    </row>
    <row r="59" spans="3:10" ht="14.4">
      <c r="C59" s="835"/>
      <c r="D59" s="835"/>
      <c r="E59" s="861" t="s">
        <v>1410</v>
      </c>
      <c r="F59" s="861"/>
      <c r="G59" s="861"/>
      <c r="H59" s="131"/>
      <c r="I59" s="131"/>
      <c r="J59" s="131"/>
    </row>
    <row r="60" spans="3:10" ht="14.4">
      <c r="C60" s="131"/>
      <c r="D60" s="131"/>
      <c r="E60" s="131"/>
      <c r="F60" s="131"/>
      <c r="G60" s="131"/>
      <c r="H60" s="131"/>
      <c r="I60" s="131"/>
      <c r="J60" s="131"/>
    </row>
    <row r="61" spans="3:10" ht="14.4">
      <c r="C61" s="835" t="s">
        <v>1411</v>
      </c>
      <c r="D61" s="835"/>
      <c r="E61" s="836"/>
      <c r="F61" s="836"/>
      <c r="G61" s="836"/>
      <c r="H61" s="131"/>
      <c r="I61" s="131"/>
      <c r="J61" s="131"/>
    </row>
    <row r="62" spans="3:10" ht="15">
      <c r="C62" s="835" t="s">
        <v>1412</v>
      </c>
      <c r="D62" s="835"/>
      <c r="E62" s="836"/>
      <c r="F62" s="836"/>
      <c r="G62" s="836"/>
      <c r="H62" s="860" t="s">
        <v>1413</v>
      </c>
      <c r="I62" s="860"/>
      <c r="J62" s="860"/>
    </row>
    <row r="63" spans="3:10" ht="14.4">
      <c r="C63" s="135"/>
      <c r="D63" s="131"/>
      <c r="E63" s="131"/>
      <c r="F63" s="131"/>
      <c r="G63" s="131"/>
      <c r="H63" s="131"/>
      <c r="I63" s="131"/>
      <c r="J63" s="131"/>
    </row>
    <row r="64" spans="3:10" ht="14.4">
      <c r="C64" s="136" t="s">
        <v>1414</v>
      </c>
      <c r="D64" s="136"/>
      <c r="E64" s="136"/>
      <c r="F64" s="136"/>
      <c r="G64" s="136"/>
      <c r="H64" s="136"/>
      <c r="I64" s="131"/>
      <c r="J64" s="131"/>
    </row>
    <row r="65" spans="3:10" ht="14.4">
      <c r="C65" s="136"/>
      <c r="D65" s="136"/>
      <c r="E65" s="136"/>
      <c r="F65" s="136"/>
      <c r="G65" s="136"/>
      <c r="H65" s="132"/>
      <c r="I65" s="131"/>
      <c r="J65" s="131"/>
    </row>
    <row r="66" spans="3:10" ht="14.4">
      <c r="C66" s="137" t="s">
        <v>1415</v>
      </c>
      <c r="D66" s="137"/>
      <c r="E66" s="137"/>
      <c r="F66" s="137"/>
      <c r="G66" s="137"/>
      <c r="H66" s="137"/>
      <c r="I66" s="131"/>
      <c r="J66" s="131"/>
    </row>
    <row r="67" spans="3:10" ht="14.4">
      <c r="C67" s="137"/>
      <c r="D67" s="137"/>
      <c r="E67" s="137"/>
      <c r="F67" s="137"/>
      <c r="G67" s="137"/>
      <c r="H67" s="132"/>
      <c r="I67" s="131"/>
      <c r="J67" s="131"/>
    </row>
    <row r="68" spans="3:10" ht="43.2">
      <c r="C68" s="116" t="s">
        <v>1416</v>
      </c>
      <c r="D68" s="134"/>
      <c r="E68" s="131"/>
      <c r="F68" s="131"/>
      <c r="G68" s="131"/>
      <c r="H68" s="131"/>
      <c r="I68" s="131"/>
      <c r="J68" s="131"/>
    </row>
    <row r="69" spans="3:10" ht="14.4">
      <c r="C69" s="116" t="s">
        <v>1417</v>
      </c>
      <c r="D69" s="134"/>
      <c r="E69" s="131"/>
      <c r="F69" s="131"/>
      <c r="G69" s="131"/>
      <c r="H69" s="131"/>
      <c r="I69" s="131"/>
      <c r="J69" s="131"/>
    </row>
    <row r="70" spans="3:10" ht="14.4">
      <c r="C70" s="116" t="s">
        <v>549</v>
      </c>
      <c r="D70" s="138"/>
      <c r="E70" s="131"/>
      <c r="F70" s="131"/>
      <c r="G70" s="131"/>
      <c r="H70" s="132"/>
      <c r="I70" s="131"/>
      <c r="J70" s="131"/>
    </row>
    <row r="71" spans="3:10" ht="28.8">
      <c r="C71" s="116" t="s">
        <v>1418</v>
      </c>
      <c r="D71" s="139"/>
      <c r="E71" s="131"/>
      <c r="F71" s="131"/>
      <c r="G71" s="131"/>
      <c r="H71" s="131"/>
      <c r="I71" s="131"/>
      <c r="J71" s="131"/>
    </row>
    <row r="75" spans="3:10" ht="25.8" customHeight="1">
      <c r="C75" s="825" t="s">
        <v>1764</v>
      </c>
      <c r="D75" s="825"/>
      <c r="E75" s="825"/>
      <c r="F75" s="825"/>
      <c r="G75" s="825"/>
      <c r="H75" s="825"/>
      <c r="I75" s="825"/>
    </row>
    <row r="76" spans="3:10" ht="25.8" customHeight="1">
      <c r="C76" s="758" t="s">
        <v>1419</v>
      </c>
      <c r="D76" s="758"/>
      <c r="E76" s="758"/>
      <c r="F76" s="758"/>
      <c r="G76" s="758"/>
      <c r="H76" s="758"/>
      <c r="I76" s="758"/>
    </row>
    <row r="77" spans="3:10" ht="13.2">
      <c r="C77" s="140"/>
      <c r="D77" s="140"/>
      <c r="E77" s="140"/>
      <c r="F77" s="140"/>
      <c r="G77" s="141"/>
      <c r="H77" s="141"/>
      <c r="I77" s="141"/>
    </row>
    <row r="78" spans="3:10" ht="64.8">
      <c r="C78" s="837" t="s">
        <v>1420</v>
      </c>
      <c r="D78" s="837"/>
      <c r="E78" s="142"/>
      <c r="F78" s="42" t="s">
        <v>1421</v>
      </c>
      <c r="G78" s="42" t="s">
        <v>1422</v>
      </c>
      <c r="H78" s="143" t="s">
        <v>1765</v>
      </c>
      <c r="I78" s="143" t="s">
        <v>1766</v>
      </c>
    </row>
    <row r="79" spans="3:10" ht="16.2">
      <c r="C79" s="837"/>
      <c r="D79" s="837"/>
      <c r="E79" s="144">
        <v>1</v>
      </c>
      <c r="F79" s="145"/>
      <c r="G79" s="146"/>
      <c r="H79" s="144"/>
      <c r="I79" s="147"/>
    </row>
    <row r="80" spans="3:10" ht="16.2">
      <c r="C80" s="837"/>
      <c r="D80" s="837"/>
      <c r="E80" s="144">
        <v>2</v>
      </c>
      <c r="F80" s="145"/>
      <c r="G80" s="146"/>
      <c r="H80" s="144"/>
      <c r="I80" s="147"/>
    </row>
    <row r="81" spans="3:9" ht="16.2">
      <c r="C81" s="837"/>
      <c r="D81" s="837"/>
      <c r="E81" s="144">
        <v>3</v>
      </c>
      <c r="F81" s="145"/>
      <c r="G81" s="146"/>
      <c r="H81" s="144"/>
      <c r="I81" s="147"/>
    </row>
    <row r="82" spans="3:9" ht="64.8">
      <c r="C82" s="837" t="s">
        <v>1423</v>
      </c>
      <c r="D82" s="837"/>
      <c r="E82" s="148"/>
      <c r="F82" s="43" t="s">
        <v>1421</v>
      </c>
      <c r="G82" s="43" t="s">
        <v>1424</v>
      </c>
      <c r="H82" s="149" t="s">
        <v>1465</v>
      </c>
      <c r="I82" s="149" t="s">
        <v>1767</v>
      </c>
    </row>
    <row r="83" spans="3:9" ht="16.2">
      <c r="C83" s="837"/>
      <c r="D83" s="837"/>
      <c r="E83" s="144">
        <v>1</v>
      </c>
      <c r="F83" s="145"/>
      <c r="G83" s="145"/>
      <c r="H83" s="147"/>
      <c r="I83" s="150"/>
    </row>
    <row r="84" spans="3:9" ht="16.2">
      <c r="C84" s="837"/>
      <c r="D84" s="837"/>
      <c r="E84" s="144">
        <v>2</v>
      </c>
      <c r="F84" s="145"/>
      <c r="G84" s="145"/>
      <c r="H84" s="147"/>
      <c r="I84" s="147"/>
    </row>
    <row r="85" spans="3:9" ht="16.2">
      <c r="C85" s="837"/>
      <c r="D85" s="837"/>
      <c r="E85" s="144">
        <v>3</v>
      </c>
      <c r="F85" s="145"/>
      <c r="G85" s="145"/>
      <c r="H85" s="147"/>
      <c r="I85" s="147"/>
    </row>
    <row r="86" spans="3:9" ht="13.2">
      <c r="C86" s="140"/>
      <c r="D86" s="140"/>
      <c r="E86" s="140"/>
      <c r="F86" s="140"/>
      <c r="G86" s="141"/>
      <c r="H86" s="141"/>
      <c r="I86" s="141"/>
    </row>
    <row r="87" spans="3:9" ht="16.2" customHeight="1">
      <c r="C87" s="838" t="s">
        <v>0</v>
      </c>
      <c r="D87" s="838" t="s">
        <v>1425</v>
      </c>
      <c r="E87" s="838" t="s">
        <v>1426</v>
      </c>
      <c r="F87" s="838" t="s">
        <v>1427</v>
      </c>
      <c r="G87" s="838"/>
      <c r="H87" s="838"/>
      <c r="I87" s="838" t="s">
        <v>589</v>
      </c>
    </row>
    <row r="88" spans="3:9" ht="16.2">
      <c r="C88" s="838"/>
      <c r="D88" s="838"/>
      <c r="E88" s="838"/>
      <c r="F88" s="42" t="s">
        <v>1428</v>
      </c>
      <c r="G88" s="42" t="s">
        <v>434</v>
      </c>
      <c r="H88" s="42" t="s">
        <v>1429</v>
      </c>
      <c r="I88" s="838"/>
    </row>
    <row r="89" spans="3:9" ht="16.2">
      <c r="C89" s="151"/>
      <c r="D89" s="152" t="s">
        <v>1116</v>
      </c>
      <c r="E89" s="151"/>
      <c r="F89" s="153"/>
      <c r="G89" s="153"/>
      <c r="H89" s="153"/>
      <c r="I89" s="154"/>
    </row>
    <row r="90" spans="3:9" ht="32.4">
      <c r="C90" s="155">
        <v>1</v>
      </c>
      <c r="D90" s="155" t="s">
        <v>436</v>
      </c>
      <c r="E90" s="155" t="s">
        <v>407</v>
      </c>
      <c r="F90" s="156"/>
      <c r="G90" s="157"/>
      <c r="H90" s="157"/>
      <c r="I90" s="158"/>
    </row>
    <row r="91" spans="3:9" ht="16.2">
      <c r="C91" s="155">
        <v>2</v>
      </c>
      <c r="D91" s="155" t="s">
        <v>447</v>
      </c>
      <c r="E91" s="155" t="s">
        <v>407</v>
      </c>
      <c r="F91" s="156"/>
      <c r="G91" s="157"/>
      <c r="H91" s="157"/>
      <c r="I91" s="158"/>
    </row>
    <row r="92" spans="3:9" ht="32.4">
      <c r="C92" s="155">
        <v>3</v>
      </c>
      <c r="D92" s="155" t="s">
        <v>448</v>
      </c>
      <c r="E92" s="155" t="s">
        <v>407</v>
      </c>
      <c r="F92" s="156"/>
      <c r="G92" s="157"/>
      <c r="H92" s="157"/>
      <c r="I92" s="158"/>
    </row>
    <row r="93" spans="3:9" ht="32.4">
      <c r="C93" s="155">
        <v>4</v>
      </c>
      <c r="D93" s="155" t="s">
        <v>449</v>
      </c>
      <c r="E93" s="155" t="s">
        <v>439</v>
      </c>
      <c r="F93" s="156"/>
      <c r="G93" s="157"/>
      <c r="H93" s="157"/>
      <c r="I93" s="158"/>
    </row>
    <row r="94" spans="3:9" ht="32.4">
      <c r="C94" s="155">
        <v>5</v>
      </c>
      <c r="D94" s="155" t="s">
        <v>1768</v>
      </c>
      <c r="E94" s="155" t="s">
        <v>439</v>
      </c>
      <c r="F94" s="156"/>
      <c r="G94" s="157"/>
      <c r="H94" s="157"/>
      <c r="I94" s="158"/>
    </row>
    <row r="95" spans="3:9" ht="32.4">
      <c r="C95" s="155">
        <v>6</v>
      </c>
      <c r="D95" s="155" t="s">
        <v>1769</v>
      </c>
      <c r="E95" s="155" t="s">
        <v>439</v>
      </c>
      <c r="F95" s="156"/>
      <c r="G95" s="157"/>
      <c r="H95" s="157"/>
      <c r="I95" s="158"/>
    </row>
    <row r="96" spans="3:9" ht="16.2">
      <c r="C96" s="159"/>
      <c r="D96" s="159" t="s">
        <v>1430</v>
      </c>
      <c r="E96" s="159"/>
      <c r="F96" s="160">
        <f>SUM(F90:F95)</f>
        <v>0</v>
      </c>
      <c r="G96" s="160"/>
      <c r="H96" s="160"/>
      <c r="I96" s="161"/>
    </row>
    <row r="97" spans="3:9" ht="16.2">
      <c r="C97" s="155"/>
      <c r="D97" s="162" t="s">
        <v>1770</v>
      </c>
      <c r="E97" s="163"/>
      <c r="F97" s="164"/>
      <c r="G97" s="158"/>
      <c r="H97" s="158"/>
      <c r="I97" s="158"/>
    </row>
    <row r="98" spans="3:9" ht="32.4">
      <c r="C98" s="155">
        <v>7</v>
      </c>
      <c r="D98" s="155" t="s">
        <v>1771</v>
      </c>
      <c r="E98" s="155" t="s">
        <v>407</v>
      </c>
      <c r="F98" s="157"/>
      <c r="G98" s="158"/>
      <c r="H98" s="158"/>
      <c r="I98" s="158"/>
    </row>
    <row r="99" spans="3:9" ht="16.2">
      <c r="C99" s="155">
        <f>C98+1</f>
        <v>8</v>
      </c>
      <c r="D99" s="155" t="s">
        <v>1772</v>
      </c>
      <c r="E99" s="155" t="s">
        <v>407</v>
      </c>
      <c r="F99" s="157"/>
      <c r="G99" s="158"/>
      <c r="H99" s="158"/>
      <c r="I99" s="158"/>
    </row>
    <row r="100" spans="3:9" ht="32.4">
      <c r="C100" s="155">
        <f t="shared" ref="C100:C103" si="0">C99+1</f>
        <v>9</v>
      </c>
      <c r="D100" s="155" t="s">
        <v>1773</v>
      </c>
      <c r="E100" s="155" t="s">
        <v>407</v>
      </c>
      <c r="F100" s="157"/>
      <c r="G100" s="158"/>
      <c r="H100" s="158"/>
      <c r="I100" s="158"/>
    </row>
    <row r="101" spans="3:9" ht="32.4">
      <c r="C101" s="155">
        <f t="shared" si="0"/>
        <v>10</v>
      </c>
      <c r="D101" s="155" t="s">
        <v>449</v>
      </c>
      <c r="E101" s="155" t="s">
        <v>409</v>
      </c>
      <c r="F101" s="157"/>
      <c r="G101" s="158"/>
      <c r="H101" s="158"/>
      <c r="I101" s="158"/>
    </row>
    <row r="102" spans="3:9" ht="32.4">
      <c r="C102" s="155">
        <f t="shared" si="0"/>
        <v>11</v>
      </c>
      <c r="D102" s="155" t="s">
        <v>1768</v>
      </c>
      <c r="E102" s="155" t="s">
        <v>409</v>
      </c>
      <c r="F102" s="157"/>
      <c r="G102" s="158"/>
      <c r="H102" s="158"/>
      <c r="I102" s="158"/>
    </row>
    <row r="103" spans="3:9" ht="32.4">
      <c r="C103" s="155">
        <f t="shared" si="0"/>
        <v>12</v>
      </c>
      <c r="D103" s="155" t="s">
        <v>1774</v>
      </c>
      <c r="E103" s="155" t="s">
        <v>409</v>
      </c>
      <c r="F103" s="157"/>
      <c r="G103" s="158"/>
      <c r="H103" s="158"/>
      <c r="I103" s="158"/>
    </row>
    <row r="104" spans="3:9" ht="32.4">
      <c r="C104" s="159"/>
      <c r="D104" s="159" t="s">
        <v>1431</v>
      </c>
      <c r="E104" s="159"/>
      <c r="F104" s="160"/>
      <c r="G104" s="160">
        <f>SUM(G98:G103)</f>
        <v>0</v>
      </c>
      <c r="H104" s="160">
        <f>SUM(H98:H103)</f>
        <v>0</v>
      </c>
      <c r="I104" s="161"/>
    </row>
    <row r="105" spans="3:9" ht="32.4">
      <c r="C105" s="151"/>
      <c r="D105" s="151" t="s">
        <v>1432</v>
      </c>
      <c r="E105" s="151"/>
      <c r="F105" s="153"/>
      <c r="G105" s="153"/>
      <c r="H105" s="153"/>
      <c r="I105" s="154"/>
    </row>
    <row r="106" spans="3:9" ht="48.6">
      <c r="C106" s="155">
        <v>13</v>
      </c>
      <c r="D106" s="155" t="s">
        <v>1775</v>
      </c>
      <c r="E106" s="163" t="s">
        <v>274</v>
      </c>
      <c r="F106" s="164"/>
      <c r="G106" s="158"/>
      <c r="H106" s="158"/>
      <c r="I106" s="158"/>
    </row>
    <row r="107" spans="3:9" ht="32.4">
      <c r="C107" s="155">
        <v>14</v>
      </c>
      <c r="D107" s="155" t="s">
        <v>1776</v>
      </c>
      <c r="E107" s="163" t="s">
        <v>274</v>
      </c>
      <c r="F107" s="164"/>
      <c r="G107" s="158"/>
      <c r="H107" s="158"/>
      <c r="I107" s="158"/>
    </row>
    <row r="108" spans="3:9" ht="48.6">
      <c r="C108" s="155">
        <v>15</v>
      </c>
      <c r="D108" s="155" t="s">
        <v>1744</v>
      </c>
      <c r="E108" s="163" t="s">
        <v>274</v>
      </c>
      <c r="F108" s="164"/>
      <c r="G108" s="158"/>
      <c r="H108" s="158"/>
      <c r="I108" s="158"/>
    </row>
    <row r="109" spans="3:9" ht="32.4">
      <c r="C109" s="159"/>
      <c r="D109" s="159" t="s">
        <v>1433</v>
      </c>
      <c r="E109" s="159"/>
      <c r="F109" s="160"/>
      <c r="G109" s="160">
        <f>SUM(G106:G108)</f>
        <v>0</v>
      </c>
      <c r="H109" s="160">
        <f>SUM(H106:H108)</f>
        <v>0</v>
      </c>
      <c r="I109" s="161"/>
    </row>
    <row r="110" spans="3:9" ht="32.4">
      <c r="C110" s="151"/>
      <c r="D110" s="151" t="s">
        <v>1434</v>
      </c>
      <c r="E110" s="151"/>
      <c r="F110" s="153"/>
      <c r="G110" s="153"/>
      <c r="H110" s="153"/>
      <c r="I110" s="154"/>
    </row>
    <row r="111" spans="3:9" ht="32.4">
      <c r="C111" s="165">
        <v>16</v>
      </c>
      <c r="D111" s="155" t="s">
        <v>1129</v>
      </c>
      <c r="E111" s="155" t="s">
        <v>414</v>
      </c>
      <c r="F111" s="157"/>
      <c r="G111" s="164"/>
      <c r="H111" s="164"/>
      <c r="I111" s="158"/>
    </row>
    <row r="112" spans="3:9" ht="48.6">
      <c r="C112" s="165">
        <v>17</v>
      </c>
      <c r="D112" s="155" t="s">
        <v>1130</v>
      </c>
      <c r="E112" s="155" t="s">
        <v>414</v>
      </c>
      <c r="F112" s="157"/>
      <c r="G112" s="164"/>
      <c r="H112" s="164"/>
      <c r="I112" s="158"/>
    </row>
    <row r="113" spans="3:9" ht="16.2">
      <c r="C113" s="165">
        <v>18</v>
      </c>
      <c r="D113" s="155" t="s">
        <v>365</v>
      </c>
      <c r="E113" s="155" t="s">
        <v>414</v>
      </c>
      <c r="F113" s="157"/>
      <c r="G113" s="166"/>
      <c r="H113" s="166"/>
      <c r="I113" s="158"/>
    </row>
    <row r="114" spans="3:9" ht="32.4">
      <c r="C114" s="159"/>
      <c r="D114" s="159" t="s">
        <v>1435</v>
      </c>
      <c r="E114" s="159"/>
      <c r="F114" s="160"/>
      <c r="G114" s="160">
        <f>+G111+G112+G113</f>
        <v>0</v>
      </c>
      <c r="H114" s="160">
        <f>+H111+H112+H113</f>
        <v>0</v>
      </c>
      <c r="I114" s="161"/>
    </row>
    <row r="115" spans="3:9" ht="32.4">
      <c r="C115" s="165"/>
      <c r="D115" s="162" t="s">
        <v>1117</v>
      </c>
      <c r="E115" s="155"/>
      <c r="F115" s="157"/>
      <c r="G115" s="164"/>
      <c r="H115" s="164"/>
      <c r="I115" s="158"/>
    </row>
    <row r="116" spans="3:9" ht="32.4">
      <c r="C116" s="165">
        <f>C113+1</f>
        <v>19</v>
      </c>
      <c r="D116" s="155" t="s">
        <v>437</v>
      </c>
      <c r="E116" s="155" t="s">
        <v>407</v>
      </c>
      <c r="F116" s="157"/>
      <c r="G116" s="164"/>
      <c r="H116" s="164"/>
      <c r="I116" s="158"/>
    </row>
    <row r="117" spans="3:9" ht="32.4">
      <c r="C117" s="165">
        <f>C116+1</f>
        <v>20</v>
      </c>
      <c r="D117" s="155" t="s">
        <v>1745</v>
      </c>
      <c r="E117" s="155" t="s">
        <v>407</v>
      </c>
      <c r="F117" s="157"/>
      <c r="G117" s="164"/>
      <c r="H117" s="164"/>
      <c r="I117" s="158"/>
    </row>
    <row r="118" spans="3:9" ht="32.4">
      <c r="C118" s="165">
        <f t="shared" ref="C118:C126" si="1">C117+1</f>
        <v>21</v>
      </c>
      <c r="D118" s="155" t="s">
        <v>1777</v>
      </c>
      <c r="E118" s="155" t="s">
        <v>407</v>
      </c>
      <c r="F118" s="157"/>
      <c r="G118" s="164"/>
      <c r="H118" s="164"/>
      <c r="I118" s="158"/>
    </row>
    <row r="119" spans="3:9" ht="16.2">
      <c r="C119" s="165">
        <f t="shared" si="1"/>
        <v>22</v>
      </c>
      <c r="D119" s="155" t="s">
        <v>451</v>
      </c>
      <c r="E119" s="155" t="s">
        <v>407</v>
      </c>
      <c r="F119" s="157"/>
      <c r="G119" s="164"/>
      <c r="H119" s="164"/>
      <c r="I119" s="158"/>
    </row>
    <row r="120" spans="3:9" ht="16.2">
      <c r="C120" s="165">
        <f t="shared" si="1"/>
        <v>23</v>
      </c>
      <c r="D120" s="155" t="s">
        <v>450</v>
      </c>
      <c r="E120" s="155" t="s">
        <v>407</v>
      </c>
      <c r="F120" s="157"/>
      <c r="G120" s="164"/>
      <c r="H120" s="164"/>
      <c r="I120" s="158"/>
    </row>
    <row r="121" spans="3:9" ht="32.4">
      <c r="C121" s="165">
        <f t="shared" si="1"/>
        <v>24</v>
      </c>
      <c r="D121" s="155" t="s">
        <v>1746</v>
      </c>
      <c r="E121" s="155" t="s">
        <v>407</v>
      </c>
      <c r="F121" s="157"/>
      <c r="G121" s="164"/>
      <c r="H121" s="164"/>
      <c r="I121" s="158"/>
    </row>
    <row r="122" spans="3:9" ht="16.2">
      <c r="C122" s="165">
        <f t="shared" si="1"/>
        <v>25</v>
      </c>
      <c r="D122" s="155" t="s">
        <v>444</v>
      </c>
      <c r="E122" s="155" t="s">
        <v>407</v>
      </c>
      <c r="F122" s="157"/>
      <c r="G122" s="164"/>
      <c r="H122" s="164"/>
      <c r="I122" s="158"/>
    </row>
    <row r="123" spans="3:9" ht="32.4">
      <c r="C123" s="165">
        <f t="shared" si="1"/>
        <v>26</v>
      </c>
      <c r="D123" s="155" t="s">
        <v>1747</v>
      </c>
      <c r="E123" s="155" t="s">
        <v>407</v>
      </c>
      <c r="F123" s="157"/>
      <c r="G123" s="164"/>
      <c r="H123" s="164"/>
      <c r="I123" s="158"/>
    </row>
    <row r="124" spans="3:9" ht="16.2">
      <c r="C124" s="165">
        <f t="shared" si="1"/>
        <v>27</v>
      </c>
      <c r="D124" s="155" t="s">
        <v>440</v>
      </c>
      <c r="E124" s="155" t="s">
        <v>439</v>
      </c>
      <c r="F124" s="157"/>
      <c r="G124" s="164"/>
      <c r="H124" s="164"/>
      <c r="I124" s="158"/>
    </row>
    <row r="125" spans="3:9" ht="48.6">
      <c r="C125" s="155">
        <f t="shared" si="1"/>
        <v>28</v>
      </c>
      <c r="D125" s="155" t="s">
        <v>1778</v>
      </c>
      <c r="E125" s="155" t="s">
        <v>407</v>
      </c>
      <c r="F125" s="157"/>
      <c r="G125" s="164"/>
      <c r="H125" s="164"/>
      <c r="I125" s="158"/>
    </row>
    <row r="126" spans="3:9" ht="48.6">
      <c r="C126" s="165">
        <f t="shared" si="1"/>
        <v>29</v>
      </c>
      <c r="D126" s="155" t="s">
        <v>1779</v>
      </c>
      <c r="E126" s="155" t="s">
        <v>14</v>
      </c>
      <c r="F126" s="157"/>
      <c r="G126" s="164"/>
      <c r="H126" s="164"/>
      <c r="I126" s="158"/>
    </row>
    <row r="127" spans="3:9" ht="32.4">
      <c r="C127" s="159"/>
      <c r="D127" s="159" t="s">
        <v>1436</v>
      </c>
      <c r="E127" s="159"/>
      <c r="F127" s="160"/>
      <c r="G127" s="160">
        <f>SUM(G116:G126)</f>
        <v>0</v>
      </c>
      <c r="H127" s="160">
        <f>SUM(H116:H126)</f>
        <v>0</v>
      </c>
      <c r="I127" s="161"/>
    </row>
    <row r="128" spans="3:9" ht="32.4">
      <c r="C128" s="155"/>
      <c r="D128" s="162" t="s">
        <v>1780</v>
      </c>
      <c r="E128" s="155"/>
      <c r="F128" s="157"/>
      <c r="G128" s="164"/>
      <c r="H128" s="164"/>
      <c r="I128" s="158"/>
    </row>
    <row r="129" spans="3:9" ht="48.6">
      <c r="C129" s="155">
        <v>30</v>
      </c>
      <c r="D129" s="155" t="s">
        <v>1781</v>
      </c>
      <c r="E129" s="155" t="s">
        <v>420</v>
      </c>
      <c r="F129" s="157"/>
      <c r="G129" s="164"/>
      <c r="H129" s="164"/>
      <c r="I129" s="158"/>
    </row>
    <row r="130" spans="3:9" ht="48.6">
      <c r="C130" s="155">
        <f>C129+1</f>
        <v>31</v>
      </c>
      <c r="D130" s="155" t="s">
        <v>373</v>
      </c>
      <c r="E130" s="155" t="s">
        <v>420</v>
      </c>
      <c r="F130" s="157"/>
      <c r="G130" s="164"/>
      <c r="H130" s="164"/>
      <c r="I130" s="158"/>
    </row>
    <row r="131" spans="3:9" ht="16.2">
      <c r="C131" s="155">
        <f t="shared" ref="C131:C150" si="2">C130+1</f>
        <v>32</v>
      </c>
      <c r="D131" s="155" t="s">
        <v>369</v>
      </c>
      <c r="E131" s="155" t="s">
        <v>420</v>
      </c>
      <c r="F131" s="157"/>
      <c r="G131" s="164"/>
      <c r="H131" s="164"/>
      <c r="I131" s="158"/>
    </row>
    <row r="132" spans="3:9" ht="48.6">
      <c r="C132" s="155">
        <f t="shared" si="2"/>
        <v>33</v>
      </c>
      <c r="D132" s="155" t="s">
        <v>375</v>
      </c>
      <c r="E132" s="155" t="s">
        <v>420</v>
      </c>
      <c r="F132" s="157"/>
      <c r="G132" s="164"/>
      <c r="H132" s="164"/>
      <c r="I132" s="158"/>
    </row>
    <row r="133" spans="3:9" ht="16.2">
      <c r="C133" s="155">
        <f t="shared" si="2"/>
        <v>34</v>
      </c>
      <c r="D133" s="155" t="s">
        <v>371</v>
      </c>
      <c r="E133" s="155" t="s">
        <v>420</v>
      </c>
      <c r="F133" s="157"/>
      <c r="G133" s="164"/>
      <c r="H133" s="164"/>
      <c r="I133" s="158"/>
    </row>
    <row r="134" spans="3:9" ht="32.4">
      <c r="C134" s="155">
        <f t="shared" si="2"/>
        <v>35</v>
      </c>
      <c r="D134" s="155" t="s">
        <v>361</v>
      </c>
      <c r="E134" s="155" t="s">
        <v>420</v>
      </c>
      <c r="F134" s="157"/>
      <c r="G134" s="164"/>
      <c r="H134" s="164"/>
      <c r="I134" s="158"/>
    </row>
    <row r="135" spans="3:9" ht="16.2">
      <c r="C135" s="155">
        <f t="shared" si="2"/>
        <v>36</v>
      </c>
      <c r="D135" s="155" t="s">
        <v>1724</v>
      </c>
      <c r="E135" s="155" t="s">
        <v>420</v>
      </c>
      <c r="F135" s="157"/>
      <c r="G135" s="164"/>
      <c r="H135" s="164"/>
      <c r="I135" s="158"/>
    </row>
    <row r="136" spans="3:9" ht="32.4">
      <c r="C136" s="155">
        <f t="shared" si="2"/>
        <v>37</v>
      </c>
      <c r="D136" s="155" t="s">
        <v>364</v>
      </c>
      <c r="E136" s="155" t="s">
        <v>420</v>
      </c>
      <c r="F136" s="157"/>
      <c r="G136" s="164"/>
      <c r="H136" s="164"/>
      <c r="I136" s="158"/>
    </row>
    <row r="137" spans="3:9" ht="16.2">
      <c r="C137" s="155">
        <f t="shared" si="2"/>
        <v>38</v>
      </c>
      <c r="D137" s="155" t="s">
        <v>363</v>
      </c>
      <c r="E137" s="155" t="s">
        <v>404</v>
      </c>
      <c r="F137" s="157"/>
      <c r="G137" s="164"/>
      <c r="H137" s="164"/>
      <c r="I137" s="158"/>
    </row>
    <row r="138" spans="3:9" ht="16.2">
      <c r="C138" s="155">
        <f t="shared" si="2"/>
        <v>39</v>
      </c>
      <c r="D138" s="155" t="s">
        <v>374</v>
      </c>
      <c r="E138" s="155" t="s">
        <v>404</v>
      </c>
      <c r="F138" s="157"/>
      <c r="G138" s="164"/>
      <c r="H138" s="164"/>
      <c r="I138" s="158"/>
    </row>
    <row r="139" spans="3:9" ht="16.2">
      <c r="C139" s="155">
        <f t="shared" si="2"/>
        <v>40</v>
      </c>
      <c r="D139" s="155" t="s">
        <v>1782</v>
      </c>
      <c r="E139" s="155" t="s">
        <v>404</v>
      </c>
      <c r="F139" s="157"/>
      <c r="G139" s="164"/>
      <c r="H139" s="164"/>
      <c r="I139" s="158"/>
    </row>
    <row r="140" spans="3:9" ht="32.4">
      <c r="C140" s="155">
        <f t="shared" si="2"/>
        <v>41</v>
      </c>
      <c r="D140" s="155" t="s">
        <v>362</v>
      </c>
      <c r="E140" s="155" t="s">
        <v>404</v>
      </c>
      <c r="F140" s="157"/>
      <c r="G140" s="164"/>
      <c r="H140" s="164"/>
      <c r="I140" s="158"/>
    </row>
    <row r="141" spans="3:9" ht="16.2">
      <c r="C141" s="155">
        <f t="shared" si="2"/>
        <v>42</v>
      </c>
      <c r="D141" s="155" t="s">
        <v>1750</v>
      </c>
      <c r="E141" s="155" t="s">
        <v>414</v>
      </c>
      <c r="F141" s="157"/>
      <c r="G141" s="164"/>
      <c r="H141" s="164"/>
      <c r="I141" s="158"/>
    </row>
    <row r="142" spans="3:9" ht="16.2">
      <c r="C142" s="155">
        <f t="shared" si="2"/>
        <v>43</v>
      </c>
      <c r="D142" s="155" t="s">
        <v>370</v>
      </c>
      <c r="E142" s="155" t="s">
        <v>420</v>
      </c>
      <c r="F142" s="157"/>
      <c r="G142" s="164"/>
      <c r="H142" s="164"/>
      <c r="I142" s="158"/>
    </row>
    <row r="143" spans="3:9" ht="32.4">
      <c r="C143" s="155">
        <f t="shared" si="2"/>
        <v>44</v>
      </c>
      <c r="D143" s="155" t="s">
        <v>368</v>
      </c>
      <c r="E143" s="155" t="s">
        <v>420</v>
      </c>
      <c r="F143" s="157"/>
      <c r="G143" s="164"/>
      <c r="H143" s="164"/>
      <c r="I143" s="158"/>
    </row>
    <row r="144" spans="3:9" ht="16.2">
      <c r="C144" s="155">
        <f t="shared" si="2"/>
        <v>45</v>
      </c>
      <c r="D144" s="155" t="s">
        <v>1751</v>
      </c>
      <c r="E144" s="155" t="s">
        <v>420</v>
      </c>
      <c r="F144" s="157"/>
      <c r="G144" s="164"/>
      <c r="H144" s="164"/>
      <c r="I144" s="158"/>
    </row>
    <row r="145" spans="3:9" ht="32.4">
      <c r="C145" s="155">
        <f t="shared" si="2"/>
        <v>46</v>
      </c>
      <c r="D145" s="155" t="s">
        <v>366</v>
      </c>
      <c r="E145" s="155" t="s">
        <v>420</v>
      </c>
      <c r="F145" s="157"/>
      <c r="G145" s="164"/>
      <c r="H145" s="164"/>
      <c r="I145" s="158"/>
    </row>
    <row r="146" spans="3:9" ht="16.2">
      <c r="C146" s="155">
        <f t="shared" si="2"/>
        <v>47</v>
      </c>
      <c r="D146" s="155" t="s">
        <v>1752</v>
      </c>
      <c r="E146" s="155" t="s">
        <v>403</v>
      </c>
      <c r="F146" s="157"/>
      <c r="G146" s="164"/>
      <c r="H146" s="164"/>
      <c r="I146" s="158"/>
    </row>
    <row r="147" spans="3:9" ht="32.4">
      <c r="C147" s="155">
        <f t="shared" si="2"/>
        <v>48</v>
      </c>
      <c r="D147" s="155" t="s">
        <v>435</v>
      </c>
      <c r="E147" s="155" t="s">
        <v>425</v>
      </c>
      <c r="F147" s="157"/>
      <c r="G147" s="164"/>
      <c r="H147" s="164"/>
      <c r="I147" s="158"/>
    </row>
    <row r="148" spans="3:9" ht="16.2">
      <c r="C148" s="155">
        <f t="shared" si="2"/>
        <v>49</v>
      </c>
      <c r="D148" s="155" t="s">
        <v>452</v>
      </c>
      <c r="E148" s="155" t="s">
        <v>426</v>
      </c>
      <c r="F148" s="157"/>
      <c r="G148" s="164"/>
      <c r="H148" s="164"/>
      <c r="I148" s="158"/>
    </row>
    <row r="149" spans="3:9" ht="32.4">
      <c r="C149" s="155">
        <f t="shared" si="2"/>
        <v>50</v>
      </c>
      <c r="D149" s="155" t="s">
        <v>1783</v>
      </c>
      <c r="E149" s="155" t="s">
        <v>427</v>
      </c>
      <c r="F149" s="157"/>
      <c r="G149" s="164"/>
      <c r="H149" s="164"/>
      <c r="I149" s="158"/>
    </row>
    <row r="150" spans="3:9" ht="48.6">
      <c r="C150" s="155">
        <f t="shared" si="2"/>
        <v>51</v>
      </c>
      <c r="D150" s="155" t="s">
        <v>1779</v>
      </c>
      <c r="E150" s="155" t="s">
        <v>1725</v>
      </c>
      <c r="F150" s="157"/>
      <c r="G150" s="164"/>
      <c r="H150" s="164"/>
      <c r="I150" s="158"/>
    </row>
    <row r="151" spans="3:9" ht="16.2">
      <c r="C151" s="167"/>
      <c r="D151" s="168" t="s">
        <v>1437</v>
      </c>
      <c r="E151" s="168"/>
      <c r="F151" s="169"/>
      <c r="G151" s="169">
        <f>SUM(G129:G150)</f>
        <v>0</v>
      </c>
      <c r="H151" s="169">
        <f>SUM(H129:H150)</f>
        <v>0</v>
      </c>
      <c r="I151" s="170"/>
    </row>
    <row r="152" spans="3:9" ht="16.2">
      <c r="C152" s="171" t="s">
        <v>1784</v>
      </c>
      <c r="D152" s="172"/>
      <c r="E152" s="172"/>
      <c r="F152" s="172"/>
      <c r="G152" s="172"/>
      <c r="H152" s="172"/>
      <c r="I152" s="172"/>
    </row>
    <row r="153" spans="3:9" ht="16.2">
      <c r="C153" s="173"/>
      <c r="D153" s="151" t="s">
        <v>454</v>
      </c>
      <c r="E153" s="151"/>
      <c r="F153" s="153"/>
      <c r="G153" s="153"/>
      <c r="H153" s="153"/>
      <c r="I153" s="154"/>
    </row>
    <row r="154" spans="3:9" ht="16.2">
      <c r="C154" s="165">
        <v>52</v>
      </c>
      <c r="D154" s="155" t="s">
        <v>1785</v>
      </c>
      <c r="E154" s="155" t="s">
        <v>35</v>
      </c>
      <c r="F154" s="157"/>
      <c r="G154" s="164"/>
      <c r="H154" s="164"/>
      <c r="I154" s="158"/>
    </row>
    <row r="155" spans="3:9" ht="64.8">
      <c r="C155" s="165">
        <f t="shared" ref="C155:C156" si="3">C154+1</f>
        <v>53</v>
      </c>
      <c r="D155" s="155" t="s">
        <v>1786</v>
      </c>
      <c r="E155" s="155" t="s">
        <v>35</v>
      </c>
      <c r="F155" s="157"/>
      <c r="G155" s="164"/>
      <c r="H155" s="164"/>
      <c r="I155" s="158"/>
    </row>
    <row r="156" spans="3:9" ht="32.4">
      <c r="C156" s="165">
        <f t="shared" si="3"/>
        <v>54</v>
      </c>
      <c r="D156" s="155" t="s">
        <v>1787</v>
      </c>
      <c r="E156" s="155" t="s">
        <v>35</v>
      </c>
      <c r="F156" s="157"/>
      <c r="G156" s="164"/>
      <c r="H156" s="164"/>
      <c r="I156" s="158"/>
    </row>
    <row r="157" spans="3:9" ht="16.2">
      <c r="C157" s="174">
        <v>55</v>
      </c>
      <c r="D157" s="162" t="s">
        <v>1382</v>
      </c>
      <c r="E157" s="155" t="s">
        <v>35</v>
      </c>
      <c r="F157" s="157"/>
      <c r="G157" s="164"/>
      <c r="H157" s="164"/>
      <c r="I157" s="158"/>
    </row>
    <row r="158" spans="3:9" ht="16.2">
      <c r="C158" s="167"/>
      <c r="D158" s="168" t="s">
        <v>1438</v>
      </c>
      <c r="E158" s="168"/>
      <c r="F158" s="169"/>
      <c r="G158" s="169">
        <f>SUM(G154:G157)</f>
        <v>0</v>
      </c>
      <c r="H158" s="169">
        <f>SUM(H154:H157)</f>
        <v>0</v>
      </c>
      <c r="I158" s="170"/>
    </row>
    <row r="159" spans="3:9" ht="16.2">
      <c r="C159" s="171" t="s">
        <v>1788</v>
      </c>
      <c r="D159" s="172"/>
      <c r="E159" s="172"/>
      <c r="F159" s="172"/>
      <c r="G159" s="172"/>
      <c r="H159" s="172"/>
      <c r="I159" s="172"/>
    </row>
    <row r="160" spans="3:9" ht="16.2">
      <c r="C160" s="152"/>
      <c r="D160" s="152" t="s">
        <v>455</v>
      </c>
      <c r="E160" s="152"/>
      <c r="F160" s="153"/>
      <c r="G160" s="153"/>
      <c r="H160" s="153"/>
      <c r="I160" s="154"/>
    </row>
    <row r="161" spans="3:9" ht="16.2">
      <c r="C161" s="175">
        <v>56</v>
      </c>
      <c r="D161" s="155" t="s">
        <v>1789</v>
      </c>
      <c r="E161" s="155" t="s">
        <v>35</v>
      </c>
      <c r="F161" s="157"/>
      <c r="G161" s="164"/>
      <c r="H161" s="164"/>
      <c r="I161" s="158"/>
    </row>
    <row r="162" spans="3:9" ht="64.8">
      <c r="C162" s="163">
        <v>57</v>
      </c>
      <c r="D162" s="155" t="s">
        <v>1790</v>
      </c>
      <c r="E162" s="155" t="s">
        <v>35</v>
      </c>
      <c r="F162" s="157"/>
      <c r="G162" s="164"/>
      <c r="H162" s="164"/>
      <c r="I162" s="158"/>
    </row>
    <row r="163" spans="3:9" ht="32.4">
      <c r="C163" s="175">
        <v>58</v>
      </c>
      <c r="D163" s="155" t="s">
        <v>1791</v>
      </c>
      <c r="E163" s="155" t="s">
        <v>35</v>
      </c>
      <c r="F163" s="157"/>
      <c r="G163" s="164"/>
      <c r="H163" s="164"/>
      <c r="I163" s="158"/>
    </row>
    <row r="164" spans="3:9" ht="32.4">
      <c r="C164" s="175">
        <v>59</v>
      </c>
      <c r="D164" s="155" t="s">
        <v>432</v>
      </c>
      <c r="E164" s="155" t="s">
        <v>35</v>
      </c>
      <c r="F164" s="157"/>
      <c r="G164" s="164"/>
      <c r="H164" s="164"/>
      <c r="I164" s="158"/>
    </row>
    <row r="165" spans="3:9" ht="32.4">
      <c r="C165" s="167"/>
      <c r="D165" s="168" t="s">
        <v>1792</v>
      </c>
      <c r="E165" s="168"/>
      <c r="F165" s="169"/>
      <c r="G165" s="169">
        <f>SUM(G161:G164)</f>
        <v>0</v>
      </c>
      <c r="H165" s="169">
        <f>SUM(H161:H164)</f>
        <v>0</v>
      </c>
      <c r="I165" s="170"/>
    </row>
    <row r="166" spans="3:9" ht="16.2">
      <c r="C166" s="171" t="s">
        <v>1793</v>
      </c>
      <c r="D166" s="172"/>
      <c r="E166" s="172"/>
      <c r="F166" s="172"/>
      <c r="G166" s="172"/>
      <c r="H166" s="172"/>
      <c r="I166" s="172"/>
    </row>
    <row r="167" spans="3:9" ht="64.8">
      <c r="C167" s="176">
        <v>60</v>
      </c>
      <c r="D167" s="176" t="s">
        <v>1794</v>
      </c>
      <c r="E167" s="177" t="s">
        <v>1727</v>
      </c>
      <c r="F167" s="165"/>
      <c r="G167" s="165"/>
      <c r="H167" s="165"/>
      <c r="I167" s="165"/>
    </row>
    <row r="168" spans="3:9" ht="48.6">
      <c r="C168" s="176">
        <v>61</v>
      </c>
      <c r="D168" s="176" t="s">
        <v>1795</v>
      </c>
      <c r="E168" s="177" t="s">
        <v>1728</v>
      </c>
      <c r="F168" s="165"/>
      <c r="G168" s="165"/>
      <c r="H168" s="165"/>
      <c r="I168" s="165"/>
    </row>
    <row r="169" spans="3:9" ht="97.2">
      <c r="C169" s="176">
        <v>62</v>
      </c>
      <c r="D169" s="176" t="s">
        <v>1796</v>
      </c>
      <c r="E169" s="176" t="s">
        <v>1729</v>
      </c>
      <c r="F169" s="165"/>
      <c r="G169" s="165"/>
      <c r="H169" s="165"/>
      <c r="I169" s="165"/>
    </row>
    <row r="170" spans="3:9" ht="16.2">
      <c r="C170" s="176">
        <v>63</v>
      </c>
      <c r="D170" s="177" t="s">
        <v>1755</v>
      </c>
      <c r="E170" s="177" t="s">
        <v>1730</v>
      </c>
      <c r="F170" s="165"/>
      <c r="G170" s="165"/>
      <c r="H170" s="165"/>
      <c r="I170" s="165"/>
    </row>
    <row r="171" spans="3:9" ht="16.2">
      <c r="C171" s="167"/>
      <c r="D171" s="168" t="s">
        <v>1439</v>
      </c>
      <c r="E171" s="168"/>
      <c r="F171" s="169"/>
      <c r="G171" s="169">
        <f>SUM(G167:G170)</f>
        <v>0</v>
      </c>
      <c r="H171" s="169">
        <f>SUM(H167:H170)</f>
        <v>0</v>
      </c>
      <c r="I171" s="170"/>
    </row>
    <row r="172" spans="3:9" ht="13.2">
      <c r="C172" s="178" t="s">
        <v>1797</v>
      </c>
      <c r="D172" s="179" t="s">
        <v>1798</v>
      </c>
      <c r="E172" s="178"/>
      <c r="F172" s="140"/>
      <c r="G172" s="141"/>
      <c r="H172" s="141"/>
      <c r="I172" s="141"/>
    </row>
    <row r="173" spans="3:9" ht="13.2">
      <c r="C173" s="140"/>
      <c r="D173" s="140"/>
      <c r="E173" s="140"/>
      <c r="F173" s="140"/>
      <c r="G173" s="141"/>
      <c r="H173" s="141"/>
      <c r="I173" s="141"/>
    </row>
    <row r="174" spans="3:9" ht="14.4">
      <c r="C174" s="136" t="s">
        <v>1414</v>
      </c>
      <c r="D174" s="180"/>
      <c r="E174" s="180"/>
      <c r="F174" s="180"/>
      <c r="G174" s="180"/>
      <c r="H174" s="180"/>
      <c r="I174" s="180"/>
    </row>
    <row r="175" spans="3:9" ht="14.4">
      <c r="C175" s="180"/>
      <c r="D175" s="180"/>
      <c r="E175" s="180"/>
      <c r="F175" s="180"/>
      <c r="G175" s="180"/>
      <c r="H175" s="180"/>
      <c r="I175" s="181"/>
    </row>
    <row r="176" spans="3:9" ht="14.55" customHeight="1">
      <c r="C176" s="829" t="s">
        <v>1440</v>
      </c>
      <c r="D176" s="829"/>
      <c r="E176" s="829"/>
      <c r="F176" s="829"/>
      <c r="G176" s="829"/>
      <c r="H176" s="829"/>
      <c r="I176" s="829"/>
    </row>
    <row r="177" spans="3:9" ht="14.55" customHeight="1">
      <c r="C177" s="183" t="s">
        <v>1441</v>
      </c>
      <c r="D177" s="829" t="s">
        <v>1442</v>
      </c>
      <c r="E177" s="829"/>
      <c r="F177" s="829"/>
      <c r="G177" s="829"/>
      <c r="H177" s="829"/>
      <c r="I177" s="829"/>
    </row>
    <row r="178" spans="3:9" ht="14.55" customHeight="1">
      <c r="C178" s="183" t="s">
        <v>1443</v>
      </c>
      <c r="D178" s="829" t="s">
        <v>1444</v>
      </c>
      <c r="E178" s="829"/>
      <c r="F178" s="829"/>
      <c r="G178" s="829"/>
      <c r="H178" s="829"/>
      <c r="I178" s="829"/>
    </row>
    <row r="179" spans="3:9" ht="14.55" customHeight="1">
      <c r="C179" s="183" t="s">
        <v>1445</v>
      </c>
      <c r="D179" s="829" t="s">
        <v>1446</v>
      </c>
      <c r="E179" s="829"/>
      <c r="F179" s="829"/>
      <c r="G179" s="829"/>
      <c r="H179" s="829"/>
      <c r="I179" s="829"/>
    </row>
    <row r="180" spans="3:9" ht="14.55" customHeight="1">
      <c r="C180" s="183" t="s">
        <v>1447</v>
      </c>
      <c r="D180" s="829" t="s">
        <v>1448</v>
      </c>
      <c r="E180" s="829"/>
      <c r="F180" s="829"/>
      <c r="G180" s="829"/>
      <c r="H180" s="829"/>
      <c r="I180" s="829"/>
    </row>
    <row r="181" spans="3:9" ht="14.55" customHeight="1">
      <c r="C181" s="183" t="s">
        <v>1449</v>
      </c>
      <c r="D181" s="829" t="s">
        <v>1450</v>
      </c>
      <c r="E181" s="829"/>
      <c r="F181" s="829"/>
      <c r="G181" s="829"/>
      <c r="H181" s="829"/>
      <c r="I181" s="829"/>
    </row>
    <row r="182" spans="3:9" ht="14.55" customHeight="1">
      <c r="C182" s="183" t="s">
        <v>1451</v>
      </c>
      <c r="D182" s="829" t="s">
        <v>1452</v>
      </c>
      <c r="E182" s="829"/>
      <c r="F182" s="829"/>
      <c r="G182" s="829"/>
      <c r="H182" s="829"/>
      <c r="I182" s="829"/>
    </row>
    <row r="183" spans="3:9" ht="14.55" customHeight="1">
      <c r="C183" s="183" t="s">
        <v>1453</v>
      </c>
      <c r="D183" s="829" t="s">
        <v>1454</v>
      </c>
      <c r="E183" s="829"/>
      <c r="F183" s="829"/>
      <c r="G183" s="829"/>
      <c r="H183" s="829"/>
      <c r="I183" s="829"/>
    </row>
    <row r="184" spans="3:9" ht="14.4">
      <c r="C184" s="182"/>
      <c r="D184" s="182"/>
      <c r="E184" s="182"/>
      <c r="F184" s="182"/>
      <c r="G184" s="182"/>
      <c r="H184" s="182"/>
      <c r="I184" s="181"/>
    </row>
    <row r="185" spans="3:9" ht="14.4">
      <c r="C185" s="182"/>
      <c r="D185" s="184" t="s">
        <v>1416</v>
      </c>
      <c r="E185" s="830"/>
      <c r="F185" s="830"/>
      <c r="G185" s="830"/>
      <c r="H185" s="182"/>
      <c r="I185" s="181"/>
    </row>
    <row r="186" spans="3:9" ht="14.4">
      <c r="C186" s="182"/>
      <c r="D186" s="184" t="s">
        <v>1417</v>
      </c>
      <c r="E186" s="830"/>
      <c r="F186" s="830"/>
      <c r="G186" s="830"/>
      <c r="H186" s="182"/>
      <c r="I186" s="181"/>
    </row>
    <row r="187" spans="3:9" ht="14.4">
      <c r="C187" s="182"/>
      <c r="D187" s="184" t="s">
        <v>549</v>
      </c>
      <c r="E187" s="831"/>
      <c r="F187" s="827"/>
      <c r="G187" s="827"/>
      <c r="H187" s="182"/>
      <c r="I187" s="181"/>
    </row>
    <row r="188" spans="3:9" ht="14.4">
      <c r="C188" s="182"/>
      <c r="D188" s="184" t="s">
        <v>1455</v>
      </c>
      <c r="E188" s="827"/>
      <c r="F188" s="827"/>
      <c r="G188" s="827"/>
      <c r="H188" s="182"/>
      <c r="I188" s="181"/>
    </row>
    <row r="189" spans="3:9" ht="14.4">
      <c r="C189" s="182"/>
      <c r="D189" s="182"/>
      <c r="E189" s="182"/>
      <c r="F189" s="182"/>
      <c r="G189" s="182"/>
      <c r="H189" s="182"/>
      <c r="I189" s="182"/>
    </row>
    <row r="190" spans="3:9" ht="14.55" customHeight="1">
      <c r="C190" s="832" t="s">
        <v>1456</v>
      </c>
      <c r="D190" s="832"/>
      <c r="E190" s="832"/>
      <c r="F190" s="832"/>
      <c r="G190" s="832"/>
      <c r="H190" s="832"/>
      <c r="I190" s="832"/>
    </row>
    <row r="191" spans="3:9" ht="14.4">
      <c r="C191" s="185"/>
      <c r="D191" s="185"/>
      <c r="E191" s="182"/>
      <c r="F191" s="182"/>
      <c r="G191" s="182"/>
      <c r="H191" s="182"/>
      <c r="I191" s="181"/>
    </row>
    <row r="192" spans="3:9" ht="14.4">
      <c r="C192" s="833" t="s">
        <v>1799</v>
      </c>
      <c r="D192" s="833"/>
      <c r="E192" s="833"/>
      <c r="F192" s="833"/>
      <c r="G192" s="833"/>
      <c r="H192" s="833"/>
      <c r="I192" s="833"/>
    </row>
    <row r="193" spans="3:14" ht="14.4">
      <c r="C193" s="185"/>
      <c r="D193" s="182"/>
      <c r="E193" s="182"/>
      <c r="F193" s="182"/>
      <c r="G193" s="182"/>
      <c r="H193" s="182"/>
      <c r="I193" s="181"/>
    </row>
    <row r="194" spans="3:14" ht="14.55" customHeight="1">
      <c r="C194" s="834" t="s">
        <v>1800</v>
      </c>
      <c r="D194" s="834"/>
      <c r="E194" s="834"/>
      <c r="F194" s="834"/>
      <c r="G194" s="834"/>
      <c r="H194" s="834"/>
      <c r="I194" s="834"/>
    </row>
    <row r="195" spans="3:14" ht="14.4">
      <c r="C195" s="182"/>
      <c r="D195" s="182"/>
      <c r="E195" s="182"/>
      <c r="F195" s="182"/>
      <c r="G195" s="182"/>
      <c r="H195" s="182"/>
      <c r="I195" s="181"/>
    </row>
    <row r="196" spans="3:14" ht="14.4">
      <c r="C196" s="182"/>
      <c r="D196" s="184" t="s">
        <v>1801</v>
      </c>
      <c r="E196" s="827"/>
      <c r="F196" s="827"/>
      <c r="G196" s="827"/>
      <c r="H196" s="182"/>
      <c r="I196" s="181"/>
    </row>
    <row r="197" spans="3:14" ht="14.4">
      <c r="C197" s="182"/>
      <c r="D197" s="184" t="s">
        <v>1802</v>
      </c>
      <c r="E197" s="827"/>
      <c r="F197" s="827"/>
      <c r="G197" s="827"/>
      <c r="H197" s="182"/>
      <c r="I197" s="181"/>
    </row>
    <row r="198" spans="3:14" ht="43.2">
      <c r="C198" s="182"/>
      <c r="D198" s="184" t="s">
        <v>1803</v>
      </c>
      <c r="E198" s="827"/>
      <c r="F198" s="827"/>
      <c r="G198" s="827"/>
      <c r="H198" s="182"/>
      <c r="I198" s="181"/>
    </row>
    <row r="199" spans="3:14" ht="14.4">
      <c r="C199" s="182"/>
      <c r="D199" s="184" t="s">
        <v>1804</v>
      </c>
      <c r="E199" s="827"/>
      <c r="F199" s="827"/>
      <c r="G199" s="827"/>
      <c r="H199" s="182"/>
      <c r="I199" s="181"/>
    </row>
    <row r="200" spans="3:14" ht="14.4">
      <c r="C200" s="182"/>
      <c r="D200" s="184" t="s">
        <v>1805</v>
      </c>
      <c r="E200" s="827"/>
      <c r="F200" s="827"/>
      <c r="G200" s="827"/>
      <c r="H200" s="182"/>
      <c r="I200" s="181"/>
    </row>
    <row r="201" spans="3:14" ht="14.4">
      <c r="C201" s="182"/>
      <c r="D201" s="184" t="s">
        <v>549</v>
      </c>
      <c r="E201" s="827"/>
      <c r="F201" s="827"/>
      <c r="G201" s="827"/>
      <c r="H201" s="182"/>
      <c r="I201" s="181"/>
    </row>
    <row r="202" spans="3:14" ht="14.4">
      <c r="C202" s="182"/>
      <c r="D202" s="184" t="s">
        <v>1418</v>
      </c>
      <c r="E202" s="827"/>
      <c r="F202" s="827"/>
      <c r="G202" s="827"/>
      <c r="H202" s="182"/>
      <c r="I202" s="182"/>
    </row>
    <row r="203" spans="3:14" ht="14.4">
      <c r="C203" s="182"/>
      <c r="D203" s="181"/>
      <c r="E203" s="185"/>
      <c r="F203" s="186"/>
      <c r="G203" s="182"/>
      <c r="H203" s="182"/>
      <c r="I203" s="181"/>
    </row>
    <row r="208" spans="3:14" ht="25.8">
      <c r="C208" s="825" t="s">
        <v>1457</v>
      </c>
      <c r="D208" s="825"/>
      <c r="E208" s="825"/>
      <c r="F208" s="825"/>
      <c r="G208" s="825"/>
      <c r="H208" s="825"/>
      <c r="I208" s="825"/>
      <c r="J208" s="825"/>
      <c r="K208" s="825"/>
      <c r="L208" s="825"/>
      <c r="M208" s="187"/>
      <c r="N208" s="187"/>
    </row>
    <row r="209" spans="3:14" ht="25.8">
      <c r="C209" s="758" t="s">
        <v>1419</v>
      </c>
      <c r="D209" s="758"/>
      <c r="E209" s="758"/>
      <c r="F209" s="758"/>
      <c r="G209" s="758"/>
      <c r="H209" s="758"/>
      <c r="I209" s="758"/>
      <c r="J209" s="758"/>
      <c r="K209" s="758"/>
      <c r="L209" s="758"/>
      <c r="M209" s="187"/>
      <c r="N209" s="187"/>
    </row>
    <row r="210" spans="3:14">
      <c r="C210" s="188"/>
      <c r="D210" s="189"/>
      <c r="E210" s="189"/>
      <c r="F210" s="189"/>
      <c r="G210" s="189"/>
      <c r="H210" s="189"/>
      <c r="I210" s="189"/>
      <c r="J210" s="189"/>
      <c r="K210" s="189"/>
      <c r="L210" s="189"/>
      <c r="M210" s="189"/>
      <c r="N210" s="189"/>
    </row>
    <row r="211" spans="3:14" ht="43.2">
      <c r="C211" s="17" t="s">
        <v>581</v>
      </c>
      <c r="D211" s="17" t="s">
        <v>582</v>
      </c>
      <c r="E211" s="17" t="s">
        <v>583</v>
      </c>
      <c r="F211" s="17" t="s">
        <v>584</v>
      </c>
      <c r="G211" s="17" t="s">
        <v>563</v>
      </c>
      <c r="H211" s="17" t="s">
        <v>585</v>
      </c>
      <c r="I211" s="17" t="s">
        <v>586</v>
      </c>
      <c r="J211" s="17" t="s">
        <v>587</v>
      </c>
      <c r="K211" s="17" t="s">
        <v>588</v>
      </c>
      <c r="L211" s="17" t="s">
        <v>589</v>
      </c>
      <c r="M211" s="190"/>
      <c r="N211" s="190"/>
    </row>
    <row r="212" spans="3:14">
      <c r="C212" s="191"/>
      <c r="D212" s="192"/>
      <c r="E212" s="193"/>
      <c r="F212" s="193"/>
      <c r="G212" s="193"/>
      <c r="H212" s="194"/>
      <c r="I212" s="195"/>
      <c r="J212" s="195"/>
      <c r="K212" s="195"/>
      <c r="L212" s="195"/>
      <c r="M212" s="189"/>
      <c r="N212" s="189"/>
    </row>
    <row r="213" spans="3:14">
      <c r="C213" s="191"/>
      <c r="D213" s="192"/>
      <c r="E213" s="193"/>
      <c r="F213" s="193"/>
      <c r="G213" s="193"/>
      <c r="H213" s="194"/>
      <c r="I213" s="195"/>
      <c r="J213" s="195"/>
      <c r="K213" s="195"/>
      <c r="L213" s="195"/>
      <c r="M213" s="189"/>
      <c r="N213" s="189"/>
    </row>
    <row r="214" spans="3:14">
      <c r="C214" s="191"/>
      <c r="D214" s="192"/>
      <c r="E214" s="193"/>
      <c r="F214" s="193"/>
      <c r="G214" s="193"/>
      <c r="H214" s="194"/>
      <c r="I214" s="195"/>
      <c r="J214" s="195"/>
      <c r="K214" s="195"/>
      <c r="L214" s="195"/>
      <c r="M214" s="189"/>
      <c r="N214" s="189"/>
    </row>
    <row r="215" spans="3:14">
      <c r="C215" s="191"/>
      <c r="D215" s="192"/>
      <c r="E215" s="193"/>
      <c r="F215" s="193"/>
      <c r="G215" s="193"/>
      <c r="H215" s="194"/>
      <c r="I215" s="195"/>
      <c r="J215" s="195"/>
      <c r="K215" s="195"/>
      <c r="L215" s="195"/>
      <c r="M215" s="189"/>
      <c r="N215" s="189"/>
    </row>
    <row r="216" spans="3:14">
      <c r="C216" s="191"/>
      <c r="D216" s="192"/>
      <c r="E216" s="193"/>
      <c r="F216" s="193"/>
      <c r="G216" s="193"/>
      <c r="H216" s="194"/>
      <c r="I216" s="195"/>
      <c r="J216" s="195"/>
      <c r="K216" s="195"/>
      <c r="L216" s="195"/>
      <c r="M216" s="189"/>
      <c r="N216" s="189"/>
    </row>
    <row r="217" spans="3:14">
      <c r="C217" s="191"/>
      <c r="D217" s="192"/>
      <c r="E217" s="193"/>
      <c r="F217" s="193"/>
      <c r="G217" s="193"/>
      <c r="H217" s="194"/>
      <c r="I217" s="195"/>
      <c r="J217" s="195"/>
      <c r="K217" s="195"/>
      <c r="L217" s="195"/>
      <c r="M217" s="189"/>
      <c r="N217" s="189"/>
    </row>
    <row r="218" spans="3:14">
      <c r="C218" s="191"/>
      <c r="D218" s="192"/>
      <c r="E218" s="193"/>
      <c r="F218" s="193"/>
      <c r="G218" s="193"/>
      <c r="H218" s="194"/>
      <c r="I218" s="195"/>
      <c r="J218" s="195"/>
      <c r="K218" s="195"/>
      <c r="L218" s="195"/>
      <c r="M218" s="189"/>
      <c r="N218" s="189"/>
    </row>
    <row r="219" spans="3:14">
      <c r="C219" s="191"/>
      <c r="D219" s="192"/>
      <c r="E219" s="193"/>
      <c r="F219" s="193"/>
      <c r="G219" s="193"/>
      <c r="H219" s="194"/>
      <c r="I219" s="195"/>
      <c r="J219" s="195"/>
      <c r="K219" s="195"/>
      <c r="L219" s="195"/>
      <c r="M219" s="189"/>
      <c r="N219" s="189"/>
    </row>
    <row r="220" spans="3:14">
      <c r="C220" s="191"/>
      <c r="D220" s="192"/>
      <c r="E220" s="193"/>
      <c r="F220" s="193"/>
      <c r="G220" s="193"/>
      <c r="H220" s="194"/>
      <c r="I220" s="195"/>
      <c r="J220" s="195"/>
      <c r="K220" s="195"/>
      <c r="L220" s="195"/>
      <c r="M220" s="189"/>
      <c r="N220" s="189"/>
    </row>
    <row r="221" spans="3:14">
      <c r="C221" s="191"/>
      <c r="D221" s="192"/>
      <c r="E221" s="193"/>
      <c r="F221" s="193"/>
      <c r="G221" s="193"/>
      <c r="H221" s="194"/>
      <c r="I221" s="195"/>
      <c r="J221" s="195"/>
      <c r="K221" s="195"/>
      <c r="L221" s="195"/>
      <c r="M221" s="189"/>
      <c r="N221" s="189"/>
    </row>
    <row r="222" spans="3:14">
      <c r="C222" s="191"/>
      <c r="D222" s="192"/>
      <c r="E222" s="193"/>
      <c r="F222" s="193"/>
      <c r="G222" s="193"/>
      <c r="H222" s="194"/>
      <c r="I222" s="195"/>
      <c r="J222" s="195"/>
      <c r="K222" s="195"/>
      <c r="L222" s="195"/>
      <c r="M222" s="189"/>
      <c r="N222" s="189"/>
    </row>
    <row r="223" spans="3:14">
      <c r="C223" s="191"/>
      <c r="D223" s="192"/>
      <c r="E223" s="193"/>
      <c r="F223" s="193"/>
      <c r="G223" s="193"/>
      <c r="H223" s="194"/>
      <c r="I223" s="195"/>
      <c r="J223" s="195"/>
      <c r="K223" s="195"/>
      <c r="L223" s="195"/>
      <c r="M223" s="189"/>
      <c r="N223" s="189"/>
    </row>
    <row r="224" spans="3:14">
      <c r="C224" s="191"/>
      <c r="D224" s="192"/>
      <c r="E224" s="193"/>
      <c r="F224" s="193"/>
      <c r="G224" s="193"/>
      <c r="H224" s="194"/>
      <c r="I224" s="195"/>
      <c r="J224" s="195"/>
      <c r="K224" s="195"/>
      <c r="L224" s="195"/>
      <c r="M224" s="189"/>
      <c r="N224" s="189"/>
    </row>
    <row r="225" spans="3:14">
      <c r="C225" s="191"/>
      <c r="D225" s="192"/>
      <c r="E225" s="193"/>
      <c r="F225" s="193"/>
      <c r="G225" s="193"/>
      <c r="H225" s="194"/>
      <c r="I225" s="195"/>
      <c r="J225" s="195"/>
      <c r="K225" s="195"/>
      <c r="L225" s="195"/>
      <c r="M225" s="189"/>
      <c r="N225" s="189"/>
    </row>
    <row r="226" spans="3:14">
      <c r="C226" s="191"/>
      <c r="D226" s="192"/>
      <c r="E226" s="193"/>
      <c r="F226" s="193"/>
      <c r="G226" s="193"/>
      <c r="H226" s="194"/>
      <c r="I226" s="195"/>
      <c r="J226" s="195"/>
      <c r="K226" s="195"/>
      <c r="L226" s="195"/>
      <c r="M226" s="189"/>
      <c r="N226" s="189"/>
    </row>
    <row r="227" spans="3:14" ht="14.4">
      <c r="C227" s="17" t="s">
        <v>278</v>
      </c>
      <c r="D227" s="17"/>
      <c r="E227" s="18">
        <f>SUM(E212:E226)</f>
        <v>0</v>
      </c>
      <c r="F227" s="18">
        <f>SUM(F212:F226)</f>
        <v>0</v>
      </c>
      <c r="G227" s="18">
        <f>SUM(G212:G226)</f>
        <v>0</v>
      </c>
      <c r="H227" s="19"/>
      <c r="I227" s="189"/>
      <c r="J227" s="189"/>
      <c r="K227" s="189"/>
      <c r="L227" s="189"/>
      <c r="M227" s="189"/>
      <c r="N227" s="189"/>
    </row>
    <row r="228" spans="3:14">
      <c r="C228" s="196" t="s">
        <v>1458</v>
      </c>
      <c r="D228" s="197"/>
      <c r="E228" s="197"/>
      <c r="F228" s="197"/>
      <c r="G228" s="197"/>
      <c r="H228" s="197"/>
      <c r="I228" s="189"/>
      <c r="J228" s="189"/>
      <c r="K228" s="189"/>
      <c r="L228" s="189"/>
      <c r="M228" s="189"/>
      <c r="N228" s="189"/>
    </row>
    <row r="229" spans="3:14">
      <c r="C229" s="198" t="s">
        <v>1806</v>
      </c>
      <c r="D229" s="198"/>
      <c r="E229" s="198"/>
      <c r="F229" s="198"/>
      <c r="G229" s="198"/>
      <c r="H229" s="198"/>
      <c r="I229" s="198"/>
      <c r="J229" s="189"/>
      <c r="K229" s="189"/>
      <c r="L229" s="189"/>
      <c r="M229" s="189"/>
      <c r="N229" s="189"/>
    </row>
    <row r="230" spans="3:14" ht="14.4">
      <c r="C230" s="136" t="s">
        <v>1414</v>
      </c>
      <c r="D230" s="198"/>
      <c r="E230" s="198"/>
      <c r="F230" s="198"/>
      <c r="G230" s="198"/>
      <c r="H230" s="198"/>
      <c r="I230" s="187"/>
      <c r="J230" s="189"/>
      <c r="K230" s="189"/>
      <c r="L230" s="189"/>
      <c r="M230" s="189"/>
      <c r="N230" s="189"/>
    </row>
    <row r="231" spans="3:14">
      <c r="C231" s="826"/>
      <c r="D231" s="826"/>
      <c r="E231" s="826"/>
      <c r="F231" s="826"/>
      <c r="G231" s="826"/>
      <c r="H231" s="826"/>
      <c r="I231" s="826"/>
      <c r="J231" s="189"/>
      <c r="K231" s="189"/>
      <c r="L231" s="189"/>
      <c r="M231" s="189"/>
      <c r="N231" s="189"/>
    </row>
    <row r="232" spans="3:14" ht="14.4">
      <c r="C232" s="137" t="s">
        <v>1459</v>
      </c>
      <c r="D232" s="137"/>
      <c r="E232" s="137"/>
      <c r="F232" s="137"/>
      <c r="G232" s="137"/>
      <c r="H232" s="137"/>
      <c r="I232" s="137"/>
      <c r="J232" s="189"/>
      <c r="K232" s="189"/>
      <c r="L232" s="189"/>
      <c r="M232" s="189"/>
      <c r="N232" s="189"/>
    </row>
    <row r="233" spans="3:14">
      <c r="C233" s="826"/>
      <c r="D233" s="826"/>
      <c r="E233" s="826"/>
      <c r="F233" s="826"/>
      <c r="G233" s="826"/>
      <c r="H233" s="826"/>
      <c r="I233" s="826"/>
      <c r="J233" s="189"/>
      <c r="K233" s="189"/>
      <c r="L233" s="189"/>
      <c r="M233" s="189"/>
      <c r="N233" s="189"/>
    </row>
    <row r="234" spans="3:14" ht="43.2">
      <c r="C234" s="116" t="s">
        <v>1416</v>
      </c>
      <c r="D234" s="134"/>
      <c r="E234" s="198"/>
      <c r="F234" s="198"/>
      <c r="G234" s="198"/>
      <c r="H234" s="198"/>
      <c r="I234" s="198"/>
      <c r="J234" s="189"/>
      <c r="K234" s="189"/>
      <c r="L234" s="189"/>
      <c r="M234" s="189"/>
      <c r="N234" s="189"/>
    </row>
    <row r="235" spans="3:14" ht="14.4">
      <c r="C235" s="116" t="s">
        <v>1417</v>
      </c>
      <c r="D235" s="134"/>
      <c r="E235" s="198"/>
      <c r="F235" s="198"/>
      <c r="G235" s="198"/>
      <c r="H235" s="198"/>
      <c r="I235" s="198"/>
      <c r="J235" s="189"/>
      <c r="K235" s="189"/>
      <c r="L235" s="189"/>
      <c r="M235" s="189"/>
      <c r="N235" s="189"/>
    </row>
    <row r="236" spans="3:14" ht="14.4">
      <c r="C236" s="116" t="s">
        <v>549</v>
      </c>
      <c r="D236" s="138"/>
      <c r="E236" s="198"/>
      <c r="F236" s="198"/>
      <c r="G236" s="198"/>
      <c r="H236" s="198"/>
      <c r="I236" s="198"/>
      <c r="J236" s="189"/>
      <c r="K236" s="189"/>
      <c r="L236" s="189"/>
      <c r="M236" s="189"/>
      <c r="N236" s="189"/>
    </row>
    <row r="237" spans="3:14" ht="28.8">
      <c r="C237" s="116" t="s">
        <v>1455</v>
      </c>
      <c r="D237" s="139"/>
      <c r="E237" s="198"/>
      <c r="F237" s="198"/>
      <c r="G237" s="198"/>
      <c r="H237" s="198"/>
      <c r="I237" s="198"/>
      <c r="J237" s="189"/>
      <c r="K237" s="189"/>
      <c r="L237" s="189"/>
      <c r="M237" s="189"/>
      <c r="N237" s="189"/>
    </row>
    <row r="238" spans="3:14">
      <c r="C238" s="198"/>
      <c r="D238" s="198"/>
      <c r="E238" s="198"/>
      <c r="F238" s="198"/>
      <c r="G238" s="198"/>
      <c r="H238" s="198"/>
      <c r="I238" s="198"/>
      <c r="J238" s="189"/>
      <c r="K238" s="189"/>
      <c r="L238" s="189"/>
      <c r="M238" s="189"/>
      <c r="N238" s="189"/>
    </row>
    <row r="241" spans="3:11" ht="25.8">
      <c r="C241" s="825" t="s">
        <v>1460</v>
      </c>
      <c r="D241" s="825"/>
      <c r="E241" s="825"/>
      <c r="F241" s="825"/>
      <c r="G241" s="825"/>
      <c r="H241" s="825"/>
      <c r="I241" s="825"/>
      <c r="J241" s="199"/>
      <c r="K241" s="199"/>
    </row>
    <row r="242" spans="3:11" ht="25.8">
      <c r="C242" s="758" t="s">
        <v>1461</v>
      </c>
      <c r="D242" s="758"/>
      <c r="E242" s="758"/>
      <c r="F242" s="758"/>
      <c r="G242" s="758"/>
      <c r="H242" s="758"/>
      <c r="I242" s="758"/>
      <c r="J242" s="199"/>
      <c r="K242" s="199"/>
    </row>
    <row r="243" spans="3:11">
      <c r="C243" s="200"/>
      <c r="D243" s="200"/>
      <c r="E243" s="200"/>
      <c r="F243" s="200"/>
      <c r="G243" s="200"/>
      <c r="H243" s="200"/>
      <c r="I243" s="200"/>
      <c r="J243" s="200"/>
      <c r="K243" s="200"/>
    </row>
    <row r="244" spans="3:11" ht="39.6">
      <c r="C244" s="201" t="s">
        <v>1462</v>
      </c>
      <c r="D244" s="201" t="s">
        <v>1463</v>
      </c>
      <c r="E244" s="17" t="s">
        <v>1464</v>
      </c>
      <c r="F244" s="201" t="s">
        <v>1465</v>
      </c>
      <c r="G244" s="201" t="s">
        <v>1466</v>
      </c>
      <c r="H244" s="201" t="s">
        <v>1467</v>
      </c>
      <c r="I244" s="201" t="s">
        <v>1468</v>
      </c>
      <c r="J244" s="200"/>
      <c r="K244" s="200"/>
    </row>
    <row r="245" spans="3:11" ht="13.2">
      <c r="C245" s="202"/>
      <c r="D245" s="203"/>
      <c r="E245" s="204"/>
      <c r="F245" s="204"/>
      <c r="G245" s="205"/>
      <c r="H245" s="206"/>
      <c r="I245" s="207"/>
      <c r="J245" s="200"/>
      <c r="K245" s="200"/>
    </row>
    <row r="246" spans="3:11" ht="13.2">
      <c r="C246" s="202"/>
      <c r="D246" s="203"/>
      <c r="E246" s="204"/>
      <c r="F246" s="204"/>
      <c r="G246" s="205"/>
      <c r="H246" s="206"/>
      <c r="I246" s="207"/>
      <c r="J246" s="200"/>
      <c r="K246" s="200"/>
    </row>
    <row r="247" spans="3:11" ht="13.2">
      <c r="C247" s="202"/>
      <c r="D247" s="203"/>
      <c r="E247" s="204"/>
      <c r="F247" s="204"/>
      <c r="G247" s="205"/>
      <c r="H247" s="206"/>
      <c r="I247" s="207"/>
      <c r="J247" s="200"/>
      <c r="K247" s="200"/>
    </row>
    <row r="248" spans="3:11" ht="13.2">
      <c r="C248" s="202"/>
      <c r="D248" s="203"/>
      <c r="E248" s="204"/>
      <c r="F248" s="204"/>
      <c r="G248" s="205"/>
      <c r="H248" s="206"/>
      <c r="I248" s="207"/>
      <c r="J248" s="200"/>
      <c r="K248" s="200"/>
    </row>
    <row r="249" spans="3:11" ht="13.2">
      <c r="C249" s="202"/>
      <c r="D249" s="203"/>
      <c r="E249" s="204"/>
      <c r="F249" s="204"/>
      <c r="G249" s="205"/>
      <c r="H249" s="206"/>
      <c r="I249" s="207"/>
      <c r="J249" s="200"/>
      <c r="K249" s="200"/>
    </row>
    <row r="250" spans="3:11" ht="13.2">
      <c r="C250" s="202"/>
      <c r="D250" s="203"/>
      <c r="E250" s="204"/>
      <c r="F250" s="204"/>
      <c r="G250" s="205"/>
      <c r="H250" s="206"/>
      <c r="I250" s="207"/>
      <c r="J250" s="200"/>
      <c r="K250" s="200"/>
    </row>
    <row r="251" spans="3:11" ht="13.2">
      <c r="C251" s="208"/>
      <c r="D251" s="203"/>
      <c r="E251" s="204"/>
      <c r="F251" s="204"/>
      <c r="G251" s="206"/>
      <c r="H251" s="206"/>
      <c r="I251" s="206"/>
      <c r="J251" s="196"/>
      <c r="K251" s="200"/>
    </row>
    <row r="252" spans="3:11" ht="13.2">
      <c r="C252" s="209"/>
      <c r="D252" s="209"/>
      <c r="E252" s="201" t="s">
        <v>278</v>
      </c>
      <c r="F252" s="201"/>
      <c r="G252" s="210">
        <f>SUM(G245:G251)</f>
        <v>0</v>
      </c>
      <c r="H252" s="210">
        <f>SUM(H245:H251)</f>
        <v>0</v>
      </c>
      <c r="I252" s="211">
        <f>SUM(I245:I251)</f>
        <v>0</v>
      </c>
      <c r="J252" s="200"/>
      <c r="K252" s="200"/>
    </row>
    <row r="253" spans="3:11">
      <c r="C253" s="212"/>
      <c r="D253" s="200"/>
      <c r="E253" s="200"/>
      <c r="F253" s="200"/>
      <c r="G253" s="200"/>
      <c r="H253" s="200"/>
      <c r="I253" s="200"/>
      <c r="J253" s="200"/>
      <c r="K253" s="200"/>
    </row>
    <row r="254" spans="3:11">
      <c r="C254" s="200"/>
      <c r="D254" s="200"/>
      <c r="E254" s="200"/>
      <c r="F254" s="200"/>
      <c r="G254" s="200"/>
      <c r="H254" s="200"/>
      <c r="I254" s="200"/>
      <c r="J254" s="200"/>
      <c r="K254" s="200"/>
    </row>
    <row r="255" spans="3:11" ht="14.4">
      <c r="C255" s="828" t="s">
        <v>1414</v>
      </c>
      <c r="D255" s="828"/>
      <c r="E255" s="198"/>
      <c r="F255" s="198"/>
      <c r="G255" s="198"/>
      <c r="H255" s="198"/>
      <c r="I255" s="187"/>
      <c r="J255" s="200"/>
      <c r="K255" s="200"/>
    </row>
    <row r="256" spans="3:11">
      <c r="C256" s="826"/>
      <c r="D256" s="826"/>
      <c r="E256" s="826"/>
      <c r="F256" s="826"/>
      <c r="G256" s="826"/>
      <c r="H256" s="826"/>
      <c r="I256" s="826"/>
      <c r="J256" s="200"/>
      <c r="K256" s="200"/>
    </row>
    <row r="257" spans="3:14" ht="14.4">
      <c r="C257" s="137" t="s">
        <v>1469</v>
      </c>
      <c r="D257" s="137"/>
      <c r="E257" s="137"/>
      <c r="F257" s="137"/>
      <c r="G257" s="137"/>
      <c r="H257" s="137"/>
      <c r="I257" s="137"/>
      <c r="J257" s="200"/>
      <c r="K257" s="200"/>
    </row>
    <row r="258" spans="3:14">
      <c r="C258" s="826"/>
      <c r="D258" s="826"/>
      <c r="E258" s="826"/>
      <c r="F258" s="826"/>
      <c r="G258" s="826"/>
      <c r="H258" s="826"/>
      <c r="I258" s="826"/>
      <c r="J258" s="200"/>
      <c r="K258" s="200"/>
    </row>
    <row r="259" spans="3:14" ht="43.2">
      <c r="C259" s="116" t="s">
        <v>1416</v>
      </c>
      <c r="D259" s="134"/>
      <c r="E259" s="198"/>
      <c r="F259" s="198"/>
      <c r="G259" s="198"/>
      <c r="H259" s="198"/>
      <c r="I259" s="198"/>
      <c r="J259" s="200"/>
      <c r="K259" s="200"/>
    </row>
    <row r="260" spans="3:14" ht="14.4">
      <c r="C260" s="116" t="s">
        <v>1417</v>
      </c>
      <c r="D260" s="134"/>
      <c r="E260" s="198"/>
      <c r="F260" s="198"/>
      <c r="G260" s="198"/>
      <c r="H260" s="198"/>
      <c r="I260" s="198"/>
      <c r="J260" s="200"/>
      <c r="K260" s="200"/>
    </row>
    <row r="261" spans="3:14" ht="14.4">
      <c r="C261" s="116" t="s">
        <v>549</v>
      </c>
      <c r="D261" s="138"/>
      <c r="E261" s="198"/>
      <c r="F261" s="198"/>
      <c r="G261" s="198"/>
      <c r="H261" s="198"/>
      <c r="I261" s="198"/>
      <c r="J261" s="200"/>
      <c r="K261" s="200"/>
    </row>
    <row r="262" spans="3:14" ht="28.8">
      <c r="C262" s="116" t="s">
        <v>1455</v>
      </c>
      <c r="D262" s="134"/>
      <c r="E262" s="198"/>
      <c r="F262" s="198"/>
      <c r="G262" s="198"/>
      <c r="H262" s="198"/>
      <c r="I262" s="198"/>
      <c r="J262" s="200"/>
      <c r="K262" s="200"/>
    </row>
    <row r="263" spans="3:14">
      <c r="C263" s="213"/>
      <c r="D263" s="213"/>
      <c r="E263" s="214"/>
      <c r="F263" s="214"/>
      <c r="G263" s="214"/>
      <c r="H263" s="214"/>
      <c r="I263" s="200"/>
      <c r="J263" s="200"/>
      <c r="K263" s="200"/>
    </row>
    <row r="266" spans="3:14" ht="25.8">
      <c r="C266" s="825" t="s">
        <v>1470</v>
      </c>
      <c r="D266" s="825"/>
      <c r="E266" s="825"/>
      <c r="F266" s="825"/>
      <c r="G266" s="825"/>
      <c r="H266" s="825"/>
      <c r="I266" s="825"/>
      <c r="J266" s="825"/>
      <c r="K266" s="825"/>
      <c r="L266" s="825"/>
      <c r="M266" s="825"/>
      <c r="N266" s="825"/>
    </row>
    <row r="267" spans="3:14" ht="25.8">
      <c r="C267" s="758" t="s">
        <v>1471</v>
      </c>
      <c r="D267" s="758"/>
      <c r="E267" s="758"/>
      <c r="F267" s="758"/>
      <c r="G267" s="758"/>
      <c r="H267" s="758"/>
      <c r="I267" s="758"/>
      <c r="J267" s="758"/>
      <c r="K267" s="758"/>
      <c r="L267" s="758"/>
      <c r="M267" s="758"/>
      <c r="N267" s="758"/>
    </row>
    <row r="268" spans="3:14" ht="12.6">
      <c r="C268" s="215"/>
      <c r="D268" s="215"/>
      <c r="E268" s="215"/>
      <c r="F268" s="215"/>
      <c r="G268" s="215"/>
      <c r="H268" s="215"/>
      <c r="I268" s="215"/>
      <c r="J268" s="215"/>
      <c r="K268" s="215"/>
      <c r="L268" s="215"/>
      <c r="M268" s="215"/>
      <c r="N268" s="215"/>
    </row>
    <row r="269" spans="3:14" ht="86.4">
      <c r="C269" s="17" t="s">
        <v>1472</v>
      </c>
      <c r="D269" s="216" t="s">
        <v>460</v>
      </c>
      <c r="E269" s="17" t="s">
        <v>461</v>
      </c>
      <c r="F269" s="17" t="s">
        <v>462</v>
      </c>
      <c r="G269" s="17" t="s">
        <v>1808</v>
      </c>
      <c r="H269" s="17" t="s">
        <v>1473</v>
      </c>
      <c r="I269" s="17" t="s">
        <v>464</v>
      </c>
      <c r="J269" s="17" t="s">
        <v>465</v>
      </c>
      <c r="K269" s="17" t="s">
        <v>1809</v>
      </c>
      <c r="L269" s="17" t="s">
        <v>1810</v>
      </c>
      <c r="M269" s="17" t="s">
        <v>466</v>
      </c>
      <c r="N269" s="17" t="s">
        <v>483</v>
      </c>
    </row>
    <row r="270" spans="3:14" ht="14.4">
      <c r="C270" s="217"/>
      <c r="D270" s="217"/>
      <c r="E270" s="218"/>
      <c r="F270" s="219"/>
      <c r="G270" s="219"/>
      <c r="H270" s="219"/>
      <c r="I270" s="219"/>
      <c r="J270" s="219"/>
      <c r="K270" s="220"/>
      <c r="L270" s="221"/>
      <c r="M270" s="221"/>
      <c r="N270" s="221"/>
    </row>
    <row r="271" spans="3:14" ht="14.4">
      <c r="C271" s="217"/>
      <c r="D271" s="217"/>
      <c r="E271" s="218"/>
      <c r="F271" s="222"/>
      <c r="G271" s="222"/>
      <c r="H271" s="222"/>
      <c r="I271" s="222"/>
      <c r="J271" s="222"/>
      <c r="K271" s="222"/>
      <c r="L271" s="222"/>
      <c r="M271" s="222"/>
      <c r="N271" s="222"/>
    </row>
    <row r="272" spans="3:14" ht="14.4">
      <c r="C272" s="217"/>
      <c r="D272" s="217"/>
      <c r="E272" s="218"/>
      <c r="F272" s="219"/>
      <c r="G272" s="219"/>
      <c r="H272" s="219"/>
      <c r="I272" s="219"/>
      <c r="J272" s="219"/>
      <c r="K272" s="219"/>
      <c r="L272" s="219"/>
      <c r="M272" s="219"/>
      <c r="N272" s="219"/>
    </row>
    <row r="273" spans="3:14" ht="14.4">
      <c r="C273" s="217"/>
      <c r="D273" s="217"/>
      <c r="E273" s="218"/>
      <c r="F273" s="219"/>
      <c r="G273" s="219"/>
      <c r="H273" s="219"/>
      <c r="I273" s="219"/>
      <c r="J273" s="219"/>
      <c r="K273" s="219"/>
      <c r="L273" s="219"/>
      <c r="M273" s="219"/>
      <c r="N273" s="219"/>
    </row>
    <row r="274" spans="3:14" ht="14.4">
      <c r="C274" s="217"/>
      <c r="D274" s="217"/>
      <c r="E274" s="218"/>
      <c r="F274" s="219"/>
      <c r="G274" s="219"/>
      <c r="H274" s="219"/>
      <c r="I274" s="219"/>
      <c r="J274" s="219"/>
      <c r="K274" s="219"/>
      <c r="L274" s="219"/>
      <c r="M274" s="219"/>
      <c r="N274" s="219"/>
    </row>
    <row r="275" spans="3:14" ht="14.4">
      <c r="C275" s="217"/>
      <c r="D275" s="217"/>
      <c r="E275" s="218"/>
      <c r="F275" s="219"/>
      <c r="G275" s="219"/>
      <c r="H275" s="219"/>
      <c r="I275" s="219"/>
      <c r="J275" s="219"/>
      <c r="K275" s="219"/>
      <c r="L275" s="219"/>
      <c r="M275" s="219"/>
      <c r="N275" s="219"/>
    </row>
    <row r="276" spans="3:14" ht="14.4">
      <c r="C276" s="217"/>
      <c r="D276" s="217"/>
      <c r="E276" s="218"/>
      <c r="F276" s="219"/>
      <c r="G276" s="219"/>
      <c r="H276" s="219"/>
      <c r="I276" s="219"/>
      <c r="J276" s="219"/>
      <c r="K276" s="219"/>
      <c r="L276" s="219"/>
      <c r="M276" s="219"/>
      <c r="N276" s="219"/>
    </row>
    <row r="277" spans="3:14" ht="14.4">
      <c r="C277" s="217"/>
      <c r="D277" s="217"/>
      <c r="E277" s="218"/>
      <c r="F277" s="219"/>
      <c r="G277" s="219"/>
      <c r="H277" s="219"/>
      <c r="I277" s="219"/>
      <c r="J277" s="219"/>
      <c r="K277" s="219"/>
      <c r="L277" s="219"/>
      <c r="M277" s="219"/>
      <c r="N277" s="219"/>
    </row>
    <row r="278" spans="3:14" ht="14.4">
      <c r="C278" s="131"/>
      <c r="D278" s="131"/>
      <c r="E278" s="131"/>
      <c r="F278" s="223">
        <f>SUM(F270:F277)</f>
        <v>0</v>
      </c>
      <c r="G278" s="223"/>
      <c r="H278" s="223"/>
      <c r="I278" s="223"/>
      <c r="J278" s="223"/>
      <c r="K278" s="223">
        <f>SUM(K270:K277)</f>
        <v>0</v>
      </c>
      <c r="L278" s="223">
        <f>SUM(L270:L277)</f>
        <v>0</v>
      </c>
      <c r="M278" s="131"/>
      <c r="N278" s="131"/>
    </row>
    <row r="279" spans="3:14" ht="14.4">
      <c r="C279" s="131"/>
      <c r="D279" s="131"/>
      <c r="E279" s="131"/>
      <c r="F279" s="131"/>
      <c r="G279" s="131"/>
      <c r="H279" s="131"/>
      <c r="I279" s="131"/>
      <c r="J279" s="131"/>
      <c r="K279" s="131"/>
      <c r="L279" s="131"/>
      <c r="M279" s="131"/>
      <c r="N279" s="131"/>
    </row>
    <row r="280" spans="3:14" ht="14.4">
      <c r="C280" s="136" t="s">
        <v>1414</v>
      </c>
      <c r="D280" s="136"/>
      <c r="E280" s="198"/>
      <c r="F280" s="198"/>
      <c r="G280" s="198"/>
      <c r="H280" s="198"/>
      <c r="I280" s="198"/>
      <c r="J280" s="187"/>
      <c r="K280" s="215"/>
      <c r="L280" s="215"/>
      <c r="M280" s="215"/>
      <c r="N280" s="215"/>
    </row>
    <row r="281" spans="3:14" ht="12.6">
      <c r="C281" s="826"/>
      <c r="D281" s="826"/>
      <c r="E281" s="826"/>
      <c r="F281" s="826"/>
      <c r="G281" s="826"/>
      <c r="H281" s="826"/>
      <c r="I281" s="826"/>
      <c r="J281" s="826"/>
      <c r="K281" s="215"/>
      <c r="L281" s="215"/>
      <c r="M281" s="215"/>
      <c r="N281" s="215"/>
    </row>
    <row r="282" spans="3:14" ht="14.4">
      <c r="C282" s="137" t="s">
        <v>1469</v>
      </c>
      <c r="D282" s="137"/>
      <c r="E282" s="137"/>
      <c r="F282" s="137"/>
      <c r="G282" s="137"/>
      <c r="H282" s="137"/>
      <c r="I282" s="137"/>
      <c r="J282" s="137"/>
      <c r="K282" s="215"/>
      <c r="L282" s="215"/>
      <c r="M282" s="215"/>
      <c r="N282" s="215"/>
    </row>
    <row r="283" spans="3:14" ht="12.6">
      <c r="C283" s="826"/>
      <c r="D283" s="826"/>
      <c r="E283" s="826"/>
      <c r="F283" s="826"/>
      <c r="G283" s="826"/>
      <c r="H283" s="826"/>
      <c r="I283" s="826"/>
      <c r="J283" s="826"/>
      <c r="K283" s="215"/>
      <c r="L283" s="215"/>
      <c r="M283" s="215"/>
      <c r="N283" s="215"/>
    </row>
    <row r="284" spans="3:14" ht="43.2">
      <c r="C284" s="116" t="s">
        <v>1416</v>
      </c>
      <c r="D284" s="116"/>
      <c r="E284" s="139"/>
      <c r="F284" s="198"/>
      <c r="G284" s="198"/>
      <c r="H284" s="198"/>
      <c r="I284" s="198"/>
      <c r="J284" s="198"/>
      <c r="K284" s="215"/>
      <c r="L284" s="215"/>
      <c r="M284" s="215"/>
      <c r="N284" s="215"/>
    </row>
    <row r="285" spans="3:14" ht="14.4">
      <c r="C285" s="116" t="s">
        <v>1417</v>
      </c>
      <c r="D285" s="116"/>
      <c r="E285" s="139"/>
      <c r="F285" s="198"/>
      <c r="G285" s="198"/>
      <c r="H285" s="198"/>
      <c r="I285" s="198"/>
      <c r="J285" s="198"/>
      <c r="K285" s="215"/>
      <c r="L285" s="215"/>
      <c r="M285" s="215"/>
      <c r="N285" s="215"/>
    </row>
    <row r="286" spans="3:14" ht="14.4">
      <c r="C286" s="116" t="s">
        <v>549</v>
      </c>
      <c r="D286" s="116"/>
      <c r="E286" s="139"/>
      <c r="F286" s="198"/>
      <c r="G286" s="198"/>
      <c r="H286" s="198"/>
      <c r="I286" s="198"/>
      <c r="J286" s="198"/>
      <c r="K286" s="215"/>
      <c r="L286" s="215"/>
      <c r="M286" s="215"/>
      <c r="N286" s="215"/>
    </row>
    <row r="287" spans="3:14" ht="28.8">
      <c r="C287" s="116" t="s">
        <v>1455</v>
      </c>
      <c r="D287" s="116"/>
      <c r="E287" s="139"/>
      <c r="F287" s="198"/>
      <c r="G287" s="198"/>
      <c r="H287" s="198"/>
      <c r="I287" s="198"/>
      <c r="J287" s="198"/>
      <c r="K287" s="215"/>
      <c r="L287" s="215"/>
      <c r="M287" s="215"/>
      <c r="N287" s="215"/>
    </row>
    <row r="288" spans="3:14" ht="12.6">
      <c r="C288" s="215"/>
      <c r="D288" s="215"/>
      <c r="E288" s="215"/>
      <c r="F288" s="215"/>
      <c r="G288" s="215"/>
      <c r="H288" s="215"/>
      <c r="I288" s="215"/>
      <c r="J288" s="215"/>
      <c r="K288" s="215"/>
      <c r="L288" s="215"/>
      <c r="M288" s="215"/>
      <c r="N288" s="215"/>
    </row>
    <row r="290" spans="3:9" ht="25.8">
      <c r="C290" s="825" t="s">
        <v>379</v>
      </c>
      <c r="D290" s="825"/>
      <c r="E290" s="825"/>
      <c r="F290" s="825"/>
      <c r="G290" s="825"/>
      <c r="H290" s="825"/>
      <c r="I290" s="199"/>
    </row>
    <row r="291" spans="3:9" ht="25.8">
      <c r="C291" s="758" t="s">
        <v>1474</v>
      </c>
      <c r="D291" s="758"/>
      <c r="E291" s="758"/>
      <c r="F291" s="758"/>
      <c r="G291" s="758"/>
      <c r="H291" s="758"/>
      <c r="I291" s="131"/>
    </row>
    <row r="292" spans="3:9" ht="14.4">
      <c r="C292" s="224"/>
      <c r="D292" s="132"/>
      <c r="E292" s="132"/>
      <c r="F292" s="132"/>
      <c r="G292" s="132"/>
      <c r="H292" s="132"/>
      <c r="I292" s="131"/>
    </row>
    <row r="293" spans="3:9" ht="43.2">
      <c r="C293" s="17" t="s">
        <v>1475</v>
      </c>
      <c r="D293" s="17" t="s">
        <v>1476</v>
      </c>
      <c r="E293" s="17" t="s">
        <v>1477</v>
      </c>
      <c r="F293" s="17" t="s">
        <v>1478</v>
      </c>
      <c r="G293" s="17" t="s">
        <v>1479</v>
      </c>
      <c r="H293" s="17" t="s">
        <v>1480</v>
      </c>
      <c r="I293" s="131"/>
    </row>
    <row r="294" spans="3:9" ht="14.4">
      <c r="C294" s="225"/>
      <c r="D294" s="226"/>
      <c r="E294" s="226"/>
      <c r="F294" s="11"/>
      <c r="G294" s="11"/>
      <c r="H294" s="11"/>
      <c r="I294" s="131"/>
    </row>
    <row r="295" spans="3:9" ht="14.4">
      <c r="C295" s="225"/>
      <c r="D295" s="226"/>
      <c r="E295" s="226"/>
      <c r="F295" s="227"/>
      <c r="G295" s="227"/>
      <c r="H295" s="227"/>
      <c r="I295" s="131"/>
    </row>
    <row r="296" spans="3:9" ht="14.4">
      <c r="C296" s="225"/>
      <c r="D296" s="226"/>
      <c r="E296" s="226"/>
      <c r="F296" s="11"/>
      <c r="G296" s="11"/>
      <c r="H296" s="11"/>
      <c r="I296" s="131"/>
    </row>
    <row r="297" spans="3:9" ht="14.4">
      <c r="C297" s="225"/>
      <c r="D297" s="226"/>
      <c r="E297" s="226"/>
      <c r="F297" s="11"/>
      <c r="G297" s="11"/>
      <c r="H297" s="11"/>
      <c r="I297" s="131"/>
    </row>
    <row r="298" spans="3:9" ht="14.4">
      <c r="C298" s="225"/>
      <c r="D298" s="226"/>
      <c r="E298" s="226"/>
      <c r="F298" s="11"/>
      <c r="G298" s="11"/>
      <c r="H298" s="11"/>
      <c r="I298" s="131"/>
    </row>
    <row r="299" spans="3:9" ht="14.4">
      <c r="C299" s="225"/>
      <c r="D299" s="226"/>
      <c r="E299" s="226"/>
      <c r="F299" s="11"/>
      <c r="G299" s="11"/>
      <c r="H299" s="11"/>
      <c r="I299" s="131"/>
    </row>
    <row r="300" spans="3:9" ht="14.4">
      <c r="C300" s="225"/>
      <c r="D300" s="226"/>
      <c r="E300" s="226"/>
      <c r="F300" s="11"/>
      <c r="G300" s="11"/>
      <c r="H300" s="11"/>
      <c r="I300" s="196" t="s">
        <v>1807</v>
      </c>
    </row>
    <row r="301" spans="3:9" ht="14.4">
      <c r="C301" s="131"/>
      <c r="D301" s="131"/>
      <c r="E301" s="131"/>
      <c r="F301" s="131"/>
      <c r="G301" s="223">
        <f>SUM(G294:G300)</f>
        <v>0</v>
      </c>
      <c r="H301" s="223">
        <f>SUM(H294:H300)</f>
        <v>0</v>
      </c>
      <c r="I301" s="131"/>
    </row>
    <row r="302" spans="3:9" ht="14.4">
      <c r="C302" s="131"/>
      <c r="D302" s="131"/>
      <c r="E302" s="131"/>
      <c r="F302" s="131"/>
      <c r="G302" s="131"/>
      <c r="H302" s="131"/>
      <c r="I302" s="131"/>
    </row>
    <row r="303" spans="3:9" ht="14.4">
      <c r="C303" s="136" t="s">
        <v>1414</v>
      </c>
      <c r="D303" s="198"/>
      <c r="E303" s="198"/>
      <c r="F303" s="198"/>
      <c r="G303" s="198"/>
      <c r="H303" s="198"/>
      <c r="I303" s="187"/>
    </row>
    <row r="304" spans="3:9">
      <c r="C304" s="826"/>
      <c r="D304" s="826"/>
      <c r="E304" s="826"/>
      <c r="F304" s="826"/>
      <c r="G304" s="826"/>
      <c r="H304" s="826"/>
      <c r="I304" s="826"/>
    </row>
    <row r="305" spans="3:9" ht="14.4">
      <c r="C305" s="137" t="s">
        <v>1469</v>
      </c>
      <c r="D305" s="137"/>
      <c r="E305" s="137"/>
      <c r="F305" s="137"/>
      <c r="G305" s="137"/>
      <c r="H305" s="137"/>
      <c r="I305" s="137"/>
    </row>
    <row r="306" spans="3:9">
      <c r="C306" s="826"/>
      <c r="D306" s="826"/>
      <c r="E306" s="826"/>
      <c r="F306" s="826"/>
      <c r="G306" s="826"/>
      <c r="H306" s="826"/>
      <c r="I306" s="826"/>
    </row>
    <row r="307" spans="3:9" ht="43.2">
      <c r="C307" s="116" t="s">
        <v>1416</v>
      </c>
      <c r="D307" s="139"/>
      <c r="E307" s="198"/>
      <c r="F307" s="198"/>
      <c r="G307" s="198"/>
      <c r="H307" s="198"/>
      <c r="I307" s="198"/>
    </row>
    <row r="308" spans="3:9" ht="14.4">
      <c r="C308" s="116" t="s">
        <v>1417</v>
      </c>
      <c r="D308" s="139"/>
      <c r="E308" s="198"/>
      <c r="F308" s="198"/>
      <c r="G308" s="198"/>
      <c r="H308" s="198"/>
      <c r="I308" s="198"/>
    </row>
    <row r="309" spans="3:9" ht="14.4">
      <c r="C309" s="116" t="s">
        <v>549</v>
      </c>
      <c r="D309" s="139"/>
      <c r="E309" s="198"/>
      <c r="F309" s="198"/>
      <c r="G309" s="198"/>
      <c r="H309" s="198"/>
      <c r="I309" s="198"/>
    </row>
    <row r="310" spans="3:9" ht="28.8">
      <c r="C310" s="116" t="s">
        <v>1455</v>
      </c>
      <c r="D310" s="139"/>
      <c r="E310" s="198"/>
      <c r="F310" s="198"/>
      <c r="G310" s="198"/>
      <c r="H310" s="198"/>
      <c r="I310" s="198"/>
    </row>
    <row r="311" spans="3:9" ht="14.4">
      <c r="C311" s="131"/>
      <c r="D311" s="131"/>
      <c r="E311" s="131"/>
      <c r="F311" s="131"/>
      <c r="G311" s="131"/>
      <c r="H311" s="131"/>
      <c r="I311" s="131"/>
    </row>
    <row r="317" spans="3:9" ht="13.8">
      <c r="C317" s="228"/>
      <c r="D317" s="228"/>
      <c r="E317" s="228"/>
      <c r="F317" s="228"/>
    </row>
    <row r="318" spans="3:9" ht="25.8">
      <c r="C318" s="229" t="s">
        <v>1481</v>
      </c>
      <c r="D318" s="228"/>
      <c r="E318" s="228"/>
      <c r="F318" s="228"/>
    </row>
    <row r="319" spans="3:9" ht="13.8">
      <c r="C319" s="230" t="s">
        <v>1088</v>
      </c>
      <c r="D319" s="228"/>
      <c r="E319" s="228"/>
      <c r="F319" s="228"/>
    </row>
    <row r="320" spans="3:9" ht="14.4">
      <c r="C320" s="856" t="s">
        <v>1482</v>
      </c>
      <c r="D320" s="857"/>
      <c r="E320" s="228"/>
      <c r="F320" s="228"/>
    </row>
    <row r="321" spans="3:6" ht="14.4">
      <c r="C321" s="231" t="s">
        <v>1483</v>
      </c>
      <c r="D321" s="232"/>
      <c r="E321" s="228"/>
      <c r="F321" s="228"/>
    </row>
    <row r="322" spans="3:6" ht="13.8">
      <c r="C322" s="228"/>
      <c r="D322" s="228"/>
      <c r="E322" s="233" t="s">
        <v>1484</v>
      </c>
      <c r="F322" s="233" t="s">
        <v>589</v>
      </c>
    </row>
    <row r="323" spans="3:6" ht="124.2">
      <c r="C323" s="234" t="s">
        <v>1811</v>
      </c>
      <c r="D323" s="235"/>
      <c r="E323" s="236" t="s">
        <v>1485</v>
      </c>
      <c r="F323" s="237"/>
    </row>
    <row r="324" spans="3:6" ht="13.8">
      <c r="C324" s="238" t="s">
        <v>1486</v>
      </c>
      <c r="D324" s="239"/>
      <c r="E324" s="240" t="s">
        <v>1487</v>
      </c>
      <c r="F324" s="241"/>
    </row>
    <row r="325" spans="3:6" ht="13.8">
      <c r="C325" s="238" t="s">
        <v>1488</v>
      </c>
      <c r="D325" s="242"/>
      <c r="E325" s="240" t="s">
        <v>1489</v>
      </c>
      <c r="F325" s="243"/>
    </row>
    <row r="326" spans="3:6" ht="13.8">
      <c r="C326" s="244" t="s">
        <v>1812</v>
      </c>
      <c r="D326" s="245"/>
      <c r="E326" s="240" t="s">
        <v>1490</v>
      </c>
      <c r="F326" s="243"/>
    </row>
    <row r="327" spans="3:6" ht="96.6">
      <c r="C327" s="246" t="s">
        <v>1813</v>
      </c>
      <c r="D327" s="247"/>
      <c r="E327" s="248" t="s">
        <v>1491</v>
      </c>
      <c r="F327" s="241"/>
    </row>
    <row r="328" spans="3:6" ht="110.4">
      <c r="C328" s="246" t="s">
        <v>1814</v>
      </c>
      <c r="D328" s="247"/>
      <c r="E328" s="240" t="s">
        <v>1492</v>
      </c>
      <c r="F328" s="241"/>
    </row>
    <row r="329" spans="3:6" ht="13.8">
      <c r="C329" s="858" t="s">
        <v>1815</v>
      </c>
      <c r="D329" s="858"/>
      <c r="E329" s="858"/>
      <c r="F329" s="859"/>
    </row>
    <row r="330" spans="3:6" ht="13.8">
      <c r="C330" s="239"/>
      <c r="D330" s="249" t="s">
        <v>1493</v>
      </c>
      <c r="E330" s="250" t="s">
        <v>1494</v>
      </c>
      <c r="F330" s="251"/>
    </row>
    <row r="331" spans="3:6" ht="13.8">
      <c r="C331" s="252"/>
      <c r="D331" s="249" t="s">
        <v>1495</v>
      </c>
      <c r="E331" s="253" t="s">
        <v>1496</v>
      </c>
      <c r="F331" s="254"/>
    </row>
    <row r="332" spans="3:6" ht="13.8">
      <c r="C332" s="239"/>
      <c r="D332" s="242" t="s">
        <v>1816</v>
      </c>
      <c r="E332" s="253" t="s">
        <v>1497</v>
      </c>
      <c r="F332" s="243"/>
    </row>
    <row r="333" spans="3:6" ht="13.8">
      <c r="C333" s="239"/>
      <c r="D333" s="239" t="s">
        <v>1498</v>
      </c>
      <c r="E333" s="250" t="s">
        <v>1494</v>
      </c>
      <c r="F333" s="243"/>
    </row>
    <row r="334" spans="3:6" ht="13.8">
      <c r="C334" s="239"/>
      <c r="D334" s="245" t="s">
        <v>1499</v>
      </c>
      <c r="E334" s="253" t="s">
        <v>1496</v>
      </c>
      <c r="F334" s="243"/>
    </row>
    <row r="335" spans="3:6" ht="13.8">
      <c r="C335" s="239"/>
      <c r="D335" s="242" t="s">
        <v>1816</v>
      </c>
      <c r="E335" s="253" t="s">
        <v>1497</v>
      </c>
      <c r="F335" s="243"/>
    </row>
    <row r="336" spans="3:6" ht="13.8">
      <c r="C336" s="239"/>
      <c r="D336" s="242" t="s">
        <v>1500</v>
      </c>
      <c r="E336" s="250" t="s">
        <v>1494</v>
      </c>
      <c r="F336" s="243"/>
    </row>
    <row r="337" spans="3:6" ht="13.8">
      <c r="C337" s="239"/>
      <c r="D337" s="242" t="s">
        <v>1501</v>
      </c>
      <c r="E337" s="250" t="s">
        <v>1494</v>
      </c>
      <c r="F337" s="243"/>
    </row>
    <row r="338" spans="3:6" ht="13.8">
      <c r="C338" s="239"/>
      <c r="D338" s="242" t="s">
        <v>1502</v>
      </c>
      <c r="E338" s="253" t="s">
        <v>1496</v>
      </c>
      <c r="F338" s="243"/>
    </row>
    <row r="339" spans="3:6" ht="13.8">
      <c r="C339" s="239"/>
      <c r="D339" s="239"/>
      <c r="E339" s="239"/>
      <c r="F339" s="239"/>
    </row>
    <row r="340" spans="3:6" ht="13.8">
      <c r="C340" s="255"/>
      <c r="D340" s="256" t="s">
        <v>1503</v>
      </c>
      <c r="E340" s="255"/>
      <c r="F340" s="257"/>
    </row>
    <row r="341" spans="3:6" ht="13.8">
      <c r="C341" s="258"/>
      <c r="D341" s="259" t="s">
        <v>1504</v>
      </c>
      <c r="E341" s="260" t="s">
        <v>1496</v>
      </c>
      <c r="F341" s="237"/>
    </row>
    <row r="342" spans="3:6" ht="13.8">
      <c r="C342" s="258"/>
      <c r="D342" s="259" t="s">
        <v>1505</v>
      </c>
      <c r="E342" s="260" t="s">
        <v>1506</v>
      </c>
      <c r="F342" s="237"/>
    </row>
    <row r="343" spans="3:6" ht="13.8">
      <c r="C343" s="91"/>
      <c r="D343" s="235" t="s">
        <v>1507</v>
      </c>
      <c r="E343" s="236" t="s">
        <v>1494</v>
      </c>
      <c r="F343" s="237"/>
    </row>
    <row r="344" spans="3:6" ht="13.8">
      <c r="C344" s="91"/>
      <c r="D344" s="235" t="s">
        <v>1508</v>
      </c>
      <c r="E344" s="236" t="s">
        <v>1496</v>
      </c>
      <c r="F344" s="237"/>
    </row>
    <row r="345" spans="3:6" ht="13.8">
      <c r="C345" s="228"/>
      <c r="D345" s="235" t="s">
        <v>1509</v>
      </c>
      <c r="E345" s="236" t="s">
        <v>1490</v>
      </c>
      <c r="F345" s="237"/>
    </row>
    <row r="346" spans="3:6" ht="13.8">
      <c r="C346" s="261"/>
      <c r="D346" s="262" t="s">
        <v>1817</v>
      </c>
      <c r="E346" s="262"/>
      <c r="F346" s="237"/>
    </row>
    <row r="347" spans="3:6" ht="13.8">
      <c r="C347" s="263" t="s">
        <v>1510</v>
      </c>
      <c r="D347" s="235" t="s">
        <v>1511</v>
      </c>
      <c r="E347" s="260" t="s">
        <v>1496</v>
      </c>
      <c r="F347" s="237"/>
    </row>
    <row r="348" spans="3:6" ht="13.8">
      <c r="C348" s="91"/>
      <c r="D348" s="235" t="s">
        <v>1512</v>
      </c>
      <c r="E348" s="264" t="s">
        <v>1496</v>
      </c>
      <c r="F348" s="237"/>
    </row>
    <row r="349" spans="3:6" ht="13.8">
      <c r="C349" s="91"/>
      <c r="D349" s="235" t="s">
        <v>1400</v>
      </c>
      <c r="E349" s="264" t="s">
        <v>1496</v>
      </c>
      <c r="F349" s="237"/>
    </row>
    <row r="350" spans="3:6" ht="13.8">
      <c r="C350" s="259"/>
      <c r="D350" s="235" t="s">
        <v>1513</v>
      </c>
      <c r="E350" s="260" t="s">
        <v>1496</v>
      </c>
      <c r="F350" s="237"/>
    </row>
    <row r="351" spans="3:6" ht="13.8">
      <c r="C351" s="258" t="s">
        <v>1514</v>
      </c>
      <c r="D351" s="91"/>
      <c r="E351" s="265"/>
      <c r="F351" s="228"/>
    </row>
    <row r="352" spans="3:6" ht="13.8">
      <c r="C352" s="792" t="s">
        <v>1515</v>
      </c>
      <c r="D352" s="792"/>
      <c r="E352" s="792"/>
      <c r="F352" s="266"/>
    </row>
    <row r="353" spans="1:11" ht="13.8">
      <c r="C353" s="792"/>
      <c r="D353" s="792"/>
      <c r="E353" s="792"/>
      <c r="F353" s="266"/>
    </row>
    <row r="354" spans="1:11" ht="13.8">
      <c r="C354" s="267"/>
      <c r="D354" s="267" t="s">
        <v>549</v>
      </c>
      <c r="E354" s="260" t="s">
        <v>1516</v>
      </c>
      <c r="F354" s="228"/>
    </row>
    <row r="355" spans="1:11" ht="13.8">
      <c r="C355" s="267"/>
      <c r="D355" s="267" t="s">
        <v>1517</v>
      </c>
      <c r="E355" s="260" t="s">
        <v>1496</v>
      </c>
      <c r="F355" s="228"/>
    </row>
    <row r="356" spans="1:11" ht="13.8">
      <c r="C356" s="228"/>
      <c r="D356" s="228" t="s">
        <v>1512</v>
      </c>
      <c r="E356" s="260" t="s">
        <v>1496</v>
      </c>
      <c r="F356" s="228"/>
    </row>
    <row r="357" spans="1:11" ht="13.8">
      <c r="C357" s="228"/>
      <c r="D357" s="228" t="s">
        <v>1518</v>
      </c>
      <c r="E357" s="260" t="s">
        <v>1496</v>
      </c>
      <c r="F357" s="228"/>
    </row>
    <row r="358" spans="1:11" ht="13.8">
      <c r="C358" s="228"/>
      <c r="D358" s="228"/>
      <c r="E358" s="228"/>
      <c r="F358" s="228"/>
    </row>
    <row r="359" spans="1:11" ht="13.8">
      <c r="C359" s="228"/>
      <c r="D359" s="228"/>
      <c r="E359" s="228"/>
      <c r="F359" s="266"/>
    </row>
    <row r="360" spans="1:11" ht="14.4" thickBot="1">
      <c r="C360" s="228"/>
      <c r="D360" s="228"/>
      <c r="E360" s="228"/>
      <c r="F360" s="266"/>
    </row>
    <row r="361" spans="1:11" ht="13.8">
      <c r="A361" s="268"/>
      <c r="B361" s="269"/>
      <c r="C361" s="269"/>
      <c r="D361" s="269"/>
      <c r="E361" s="269"/>
      <c r="F361" s="269"/>
      <c r="G361" s="270"/>
      <c r="H361" s="269"/>
      <c r="I361" s="269"/>
      <c r="J361" s="269"/>
      <c r="K361" s="271"/>
    </row>
    <row r="362" spans="1:11" ht="25.8">
      <c r="A362" s="272" t="s">
        <v>1818</v>
      </c>
      <c r="B362" s="273"/>
      <c r="C362" s="273"/>
      <c r="D362" s="228"/>
      <c r="E362" s="233"/>
      <c r="F362" s="228"/>
      <c r="G362" s="266"/>
      <c r="H362" s="228"/>
      <c r="I362" s="228"/>
      <c r="J362" s="228"/>
      <c r="K362" s="274"/>
    </row>
    <row r="363" spans="1:11" ht="25.8">
      <c r="A363" s="275"/>
      <c r="B363" s="273"/>
      <c r="C363" s="273"/>
      <c r="D363" s="228"/>
      <c r="E363" s="233"/>
      <c r="F363" s="228"/>
      <c r="G363" s="266"/>
      <c r="H363" s="228"/>
      <c r="I363" s="228"/>
      <c r="J363" s="228"/>
      <c r="K363" s="274"/>
    </row>
    <row r="364" spans="1:11" ht="14.4">
      <c r="A364" s="793" t="s">
        <v>1819</v>
      </c>
      <c r="B364" s="794"/>
      <c r="C364" s="794"/>
      <c r="D364" s="794"/>
      <c r="E364" s="794"/>
      <c r="F364" s="794"/>
      <c r="G364" s="794"/>
      <c r="H364" s="794"/>
      <c r="I364" s="794"/>
      <c r="J364" s="794"/>
      <c r="K364" s="795"/>
    </row>
    <row r="365" spans="1:11" ht="13.8">
      <c r="A365" s="276" t="s">
        <v>1820</v>
      </c>
      <c r="B365" s="277"/>
      <c r="C365" s="233" t="s">
        <v>1519</v>
      </c>
      <c r="D365" s="233"/>
      <c r="E365" s="233"/>
      <c r="F365" s="233"/>
      <c r="G365" s="233" t="s">
        <v>1519</v>
      </c>
      <c r="H365" s="233"/>
      <c r="I365" s="233" t="s">
        <v>1519</v>
      </c>
      <c r="J365" s="233"/>
      <c r="K365" s="278" t="s">
        <v>1519</v>
      </c>
    </row>
    <row r="366" spans="1:11" ht="13.8">
      <c r="A366" s="279" t="s">
        <v>1520</v>
      </c>
      <c r="B366" s="280"/>
      <c r="C366" s="280"/>
      <c r="D366" s="280"/>
      <c r="E366" s="280"/>
      <c r="F366" s="280"/>
      <c r="G366" s="281"/>
      <c r="H366" s="280"/>
      <c r="I366" s="280"/>
      <c r="J366" s="280"/>
      <c r="K366" s="282"/>
    </row>
    <row r="367" spans="1:11" ht="13.8">
      <c r="A367" s="796" t="s">
        <v>1521</v>
      </c>
      <c r="B367" s="797"/>
      <c r="C367" s="798" t="s">
        <v>1496</v>
      </c>
      <c r="D367" s="799"/>
      <c r="E367" s="800"/>
      <c r="F367" s="284"/>
      <c r="G367" s="284"/>
      <c r="H367" s="284"/>
      <c r="I367" s="284"/>
      <c r="J367" s="285"/>
      <c r="K367" s="286"/>
    </row>
    <row r="368" spans="1:11" ht="55.2">
      <c r="A368" s="287"/>
      <c r="B368" s="288" t="s">
        <v>1522</v>
      </c>
      <c r="C368" s="801" t="s">
        <v>1494</v>
      </c>
      <c r="D368" s="802"/>
      <c r="E368" s="803"/>
      <c r="F368" s="284"/>
      <c r="G368" s="284"/>
      <c r="H368" s="284"/>
      <c r="I368" s="284"/>
      <c r="J368" s="285"/>
      <c r="K368" s="286"/>
    </row>
    <row r="369" spans="1:11" ht="55.2">
      <c r="A369" s="287"/>
      <c r="B369" s="289" t="s">
        <v>1523</v>
      </c>
      <c r="C369" s="804" t="s">
        <v>1496</v>
      </c>
      <c r="D369" s="805"/>
      <c r="E369" s="806"/>
      <c r="F369" s="284"/>
      <c r="G369" s="284"/>
      <c r="H369" s="284"/>
      <c r="I369" s="284"/>
      <c r="J369" s="285"/>
      <c r="K369" s="286"/>
    </row>
    <row r="370" spans="1:11" ht="27.6">
      <c r="A370" s="287"/>
      <c r="B370" s="289" t="s">
        <v>1524</v>
      </c>
      <c r="C370" s="293" t="s">
        <v>1516</v>
      </c>
      <c r="D370" s="294"/>
      <c r="E370" s="295"/>
      <c r="F370" s="284"/>
      <c r="G370" s="284"/>
      <c r="H370" s="284"/>
      <c r="I370" s="284"/>
      <c r="J370" s="285"/>
      <c r="K370" s="286"/>
    </row>
    <row r="371" spans="1:11" ht="27.6">
      <c r="A371" s="287"/>
      <c r="B371" s="289" t="s">
        <v>1525</v>
      </c>
      <c r="C371" s="293" t="s">
        <v>1516</v>
      </c>
      <c r="D371" s="294"/>
      <c r="E371" s="295"/>
      <c r="F371" s="284"/>
      <c r="G371" s="284"/>
      <c r="H371" s="284"/>
      <c r="I371" s="284"/>
      <c r="J371" s="285"/>
      <c r="K371" s="286"/>
    </row>
    <row r="372" spans="1:11" ht="13.8">
      <c r="A372" s="807" t="s">
        <v>1526</v>
      </c>
      <c r="B372" s="808"/>
      <c r="C372" s="804" t="s">
        <v>1516</v>
      </c>
      <c r="D372" s="805"/>
      <c r="E372" s="806"/>
      <c r="F372" s="284"/>
      <c r="G372" s="284"/>
      <c r="H372" s="284"/>
      <c r="I372" s="284"/>
      <c r="J372" s="285"/>
      <c r="K372" s="286"/>
    </row>
    <row r="373" spans="1:11" ht="13.8">
      <c r="A373" s="754" t="s">
        <v>1527</v>
      </c>
      <c r="B373" s="755"/>
      <c r="C373" s="290" t="s">
        <v>1528</v>
      </c>
      <c r="D373" s="291"/>
      <c r="E373" s="292"/>
      <c r="F373" s="285"/>
      <c r="G373" s="296"/>
      <c r="H373" s="297"/>
      <c r="I373" s="285"/>
      <c r="J373" s="285"/>
      <c r="K373" s="286"/>
    </row>
    <row r="374" spans="1:11" ht="13.8">
      <c r="A374" s="298" t="s">
        <v>591</v>
      </c>
      <c r="B374" s="299"/>
      <c r="C374" s="798" t="s">
        <v>1496</v>
      </c>
      <c r="D374" s="799"/>
      <c r="E374" s="800"/>
      <c r="F374" s="285"/>
      <c r="G374" s="296"/>
      <c r="H374" s="297"/>
      <c r="I374" s="285"/>
      <c r="J374" s="285"/>
      <c r="K374" s="286"/>
    </row>
    <row r="375" spans="1:11" ht="13.8">
      <c r="A375" s="298" t="s">
        <v>1529</v>
      </c>
      <c r="B375" s="299"/>
      <c r="C375" s="798" t="s">
        <v>1496</v>
      </c>
      <c r="D375" s="799"/>
      <c r="E375" s="800"/>
      <c r="F375" s="285"/>
      <c r="G375" s="296"/>
      <c r="H375" s="297"/>
      <c r="I375" s="285"/>
      <c r="J375" s="285"/>
      <c r="K375" s="286"/>
    </row>
    <row r="376" spans="1:11" ht="13.8">
      <c r="A376" s="300" t="s">
        <v>1530</v>
      </c>
      <c r="B376" s="301"/>
      <c r="C376" s="804" t="s">
        <v>1496</v>
      </c>
      <c r="D376" s="805"/>
      <c r="E376" s="806"/>
      <c r="F376" s="285"/>
      <c r="G376" s="296"/>
      <c r="H376" s="285"/>
      <c r="I376" s="285"/>
      <c r="J376" s="285"/>
      <c r="K376" s="286"/>
    </row>
    <row r="377" spans="1:11" ht="13.8">
      <c r="A377" s="300" t="s">
        <v>1531</v>
      </c>
      <c r="B377" s="301"/>
      <c r="C377" s="804" t="s">
        <v>1496</v>
      </c>
      <c r="D377" s="805"/>
      <c r="E377" s="806"/>
      <c r="F377" s="285"/>
      <c r="G377" s="296"/>
      <c r="H377" s="285"/>
      <c r="I377" s="285"/>
      <c r="J377" s="285"/>
      <c r="K377" s="286"/>
    </row>
    <row r="378" spans="1:11" ht="13.8">
      <c r="A378" s="298" t="s">
        <v>1532</v>
      </c>
      <c r="B378" s="301"/>
      <c r="C378" s="804" t="s">
        <v>1496</v>
      </c>
      <c r="D378" s="805"/>
      <c r="E378" s="806"/>
      <c r="F378" s="285"/>
      <c r="G378" s="296"/>
      <c r="H378" s="285"/>
      <c r="I378" s="285"/>
      <c r="J378" s="285"/>
      <c r="K378" s="286"/>
    </row>
    <row r="379" spans="1:11" ht="13.8">
      <c r="A379" s="302" t="s">
        <v>1533</v>
      </c>
      <c r="B379" s="303"/>
      <c r="C379" s="303"/>
      <c r="D379" s="303"/>
      <c r="E379" s="303"/>
      <c r="F379" s="303"/>
      <c r="G379" s="303"/>
      <c r="H379" s="303"/>
      <c r="I379" s="303"/>
      <c r="J379" s="303"/>
      <c r="K379" s="304"/>
    </row>
    <row r="380" spans="1:11" ht="27.6">
      <c r="A380" s="305" t="s">
        <v>1534</v>
      </c>
      <c r="B380" s="306"/>
      <c r="C380" s="307" t="s">
        <v>1494</v>
      </c>
      <c r="D380" s="308" t="s">
        <v>1535</v>
      </c>
      <c r="E380" s="309" t="s">
        <v>1536</v>
      </c>
      <c r="F380" s="310" t="s">
        <v>1537</v>
      </c>
      <c r="G380" s="311" t="s">
        <v>1538</v>
      </c>
      <c r="H380" s="312"/>
      <c r="I380" s="313"/>
      <c r="J380" s="313"/>
      <c r="K380" s="314"/>
    </row>
    <row r="381" spans="1:11" ht="27.6">
      <c r="A381" s="305" t="s">
        <v>1539</v>
      </c>
      <c r="B381" s="315"/>
      <c r="C381" s="307" t="s">
        <v>1494</v>
      </c>
      <c r="D381" s="308" t="s">
        <v>1540</v>
      </c>
      <c r="E381" s="260" t="s">
        <v>1536</v>
      </c>
      <c r="F381" s="310" t="s">
        <v>1541</v>
      </c>
      <c r="G381" s="283" t="s">
        <v>1536</v>
      </c>
      <c r="H381" s="312"/>
      <c r="I381" s="313"/>
      <c r="J381" s="313"/>
      <c r="K381" s="314"/>
    </row>
    <row r="382" spans="1:11" ht="13.8">
      <c r="A382" s="316"/>
      <c r="B382" s="317"/>
      <c r="C382" s="317"/>
      <c r="D382" s="317"/>
      <c r="E382" s="317"/>
      <c r="F382" s="317"/>
      <c r="G382" s="317"/>
      <c r="H382" s="317"/>
      <c r="I382" s="317"/>
      <c r="J382" s="317"/>
      <c r="K382" s="318"/>
    </row>
    <row r="383" spans="1:11" ht="13.8">
      <c r="A383" s="815" t="s">
        <v>1542</v>
      </c>
      <c r="B383" s="823"/>
      <c r="C383" s="817" t="s">
        <v>1494</v>
      </c>
      <c r="D383" s="809" t="s">
        <v>1543</v>
      </c>
      <c r="E383" s="811" t="s">
        <v>1536</v>
      </c>
      <c r="F383" s="813" t="s">
        <v>1544</v>
      </c>
      <c r="G383" s="811" t="s">
        <v>1536</v>
      </c>
      <c r="H383" s="319" t="s">
        <v>1545</v>
      </c>
      <c r="I383" s="320" t="s">
        <v>1496</v>
      </c>
      <c r="J383" s="321" t="s">
        <v>1821</v>
      </c>
      <c r="K383" s="322" t="s">
        <v>1490</v>
      </c>
    </row>
    <row r="384" spans="1:11" ht="138">
      <c r="A384" s="816"/>
      <c r="B384" s="824"/>
      <c r="C384" s="818"/>
      <c r="D384" s="810"/>
      <c r="E384" s="812"/>
      <c r="F384" s="814"/>
      <c r="G384" s="812"/>
      <c r="H384" s="324" t="s">
        <v>1822</v>
      </c>
      <c r="I384" s="325" t="s">
        <v>1496</v>
      </c>
      <c r="J384" s="326" t="s">
        <v>1823</v>
      </c>
      <c r="K384" s="327" t="s">
        <v>1490</v>
      </c>
    </row>
    <row r="385" spans="1:11" ht="13.8">
      <c r="A385" s="815" t="s">
        <v>1546</v>
      </c>
      <c r="B385" s="328"/>
      <c r="C385" s="817" t="s">
        <v>1494</v>
      </c>
      <c r="D385" s="809" t="s">
        <v>1547</v>
      </c>
      <c r="E385" s="811" t="s">
        <v>1536</v>
      </c>
      <c r="F385" s="813" t="s">
        <v>1548</v>
      </c>
      <c r="G385" s="822" t="s">
        <v>1536</v>
      </c>
      <c r="H385" s="319" t="s">
        <v>1545</v>
      </c>
      <c r="I385" s="320" t="s">
        <v>1496</v>
      </c>
      <c r="J385" s="321" t="s">
        <v>1821</v>
      </c>
      <c r="K385" s="322" t="s">
        <v>1490</v>
      </c>
    </row>
    <row r="386" spans="1:11" ht="138">
      <c r="A386" s="816"/>
      <c r="B386" s="329"/>
      <c r="C386" s="818"/>
      <c r="D386" s="819"/>
      <c r="E386" s="820"/>
      <c r="F386" s="821"/>
      <c r="G386" s="822"/>
      <c r="H386" s="324" t="s">
        <v>1824</v>
      </c>
      <c r="I386" s="330" t="s">
        <v>1496</v>
      </c>
      <c r="J386" s="326" t="s">
        <v>1823</v>
      </c>
      <c r="K386" s="322" t="s">
        <v>1490</v>
      </c>
    </row>
    <row r="387" spans="1:11" ht="13.8">
      <c r="A387" s="331"/>
      <c r="B387" s="235"/>
      <c r="C387" s="332"/>
      <c r="D387" s="332"/>
      <c r="E387" s="332"/>
      <c r="F387" s="332"/>
      <c r="G387" s="332"/>
      <c r="H387" s="332"/>
      <c r="I387" s="332"/>
      <c r="J387" s="332"/>
      <c r="K387" s="333"/>
    </row>
    <row r="388" spans="1:11" ht="13.8">
      <c r="A388" s="334" t="s">
        <v>1549</v>
      </c>
      <c r="B388" s="335"/>
      <c r="C388" s="336"/>
      <c r="D388" s="336" t="s">
        <v>1535</v>
      </c>
      <c r="E388" s="337" t="s">
        <v>1536</v>
      </c>
      <c r="F388" s="338" t="s">
        <v>1537</v>
      </c>
      <c r="G388" s="339" t="s">
        <v>1538</v>
      </c>
      <c r="H388" s="332"/>
      <c r="I388" s="332"/>
      <c r="J388" s="332"/>
      <c r="K388" s="333"/>
    </row>
    <row r="389" spans="1:11" ht="13.8">
      <c r="A389" s="334" t="s">
        <v>1550</v>
      </c>
      <c r="B389" s="340"/>
      <c r="C389" s="336"/>
      <c r="D389" s="336" t="s">
        <v>1540</v>
      </c>
      <c r="E389" s="253" t="s">
        <v>1536</v>
      </c>
      <c r="F389" s="338" t="s">
        <v>1541</v>
      </c>
      <c r="G389" s="341" t="s">
        <v>1536</v>
      </c>
      <c r="H389" s="332"/>
      <c r="I389" s="332"/>
      <c r="J389" s="332"/>
      <c r="K389" s="333"/>
    </row>
    <row r="390" spans="1:11" ht="13.8">
      <c r="A390" s="331"/>
      <c r="B390" s="235"/>
      <c r="C390" s="342"/>
      <c r="D390" s="342"/>
      <c r="E390" s="332"/>
      <c r="F390" s="332"/>
      <c r="G390" s="332"/>
      <c r="H390" s="332"/>
      <c r="I390" s="332"/>
      <c r="J390" s="332"/>
      <c r="K390" s="333"/>
    </row>
    <row r="391" spans="1:11" ht="27.6">
      <c r="A391" s="343" t="s">
        <v>1551</v>
      </c>
      <c r="B391" s="344"/>
      <c r="C391" s="323" t="s">
        <v>1494</v>
      </c>
      <c r="D391" s="345" t="s">
        <v>1552</v>
      </c>
      <c r="E391" s="346" t="s">
        <v>1496</v>
      </c>
      <c r="F391" s="347"/>
      <c r="G391" s="347"/>
      <c r="H391" s="347"/>
      <c r="I391" s="347"/>
      <c r="J391" s="347"/>
      <c r="K391" s="348"/>
    </row>
    <row r="392" spans="1:11" ht="13.8">
      <c r="A392" s="305"/>
      <c r="B392" s="349"/>
      <c r="C392" s="349"/>
      <c r="D392" s="349"/>
      <c r="E392" s="349"/>
      <c r="F392" s="349"/>
      <c r="G392" s="349"/>
      <c r="H392" s="349"/>
      <c r="I392" s="349"/>
      <c r="J392" s="349"/>
      <c r="K392" s="350"/>
    </row>
    <row r="393" spans="1:11" ht="69.599999999999994" thickBot="1">
      <c r="A393" s="351" t="s">
        <v>1553</v>
      </c>
      <c r="B393" s="352"/>
      <c r="C393" s="353" t="s">
        <v>1516</v>
      </c>
      <c r="D393" s="354" t="s">
        <v>1554</v>
      </c>
      <c r="E393" s="355"/>
      <c r="F393" s="355"/>
      <c r="G393" s="355"/>
      <c r="H393" s="355"/>
      <c r="I393" s="355"/>
      <c r="J393" s="355"/>
      <c r="K393" s="356"/>
    </row>
    <row r="394" spans="1:11" ht="13.8">
      <c r="A394" s="357"/>
      <c r="B394" s="357"/>
      <c r="C394" s="357"/>
      <c r="D394" s="786"/>
      <c r="E394" s="786"/>
      <c r="F394" s="358"/>
      <c r="G394" s="359"/>
      <c r="H394" s="358"/>
      <c r="I394" s="358"/>
      <c r="J394" s="358"/>
      <c r="K394" s="360"/>
    </row>
    <row r="395" spans="1:11" ht="13.8">
      <c r="A395" s="361"/>
      <c r="B395" s="361"/>
      <c r="C395" s="361"/>
      <c r="D395" s="786"/>
      <c r="E395" s="786"/>
      <c r="F395" s="358"/>
      <c r="G395" s="359"/>
      <c r="H395" s="358"/>
      <c r="I395" s="358"/>
      <c r="J395" s="358"/>
      <c r="K395" s="360"/>
    </row>
    <row r="396" spans="1:11" ht="14.4" thickBot="1">
      <c r="A396" s="351" t="s">
        <v>1555</v>
      </c>
      <c r="B396" s="352"/>
      <c r="C396" s="353"/>
      <c r="D396" s="362" t="s">
        <v>1496</v>
      </c>
      <c r="E396" s="363"/>
      <c r="F396" s="363"/>
      <c r="G396" s="363"/>
      <c r="H396" s="363"/>
      <c r="I396" s="363"/>
      <c r="J396" s="363"/>
      <c r="K396" s="364"/>
    </row>
    <row r="397" spans="1:11" ht="13.8">
      <c r="A397" s="357"/>
      <c r="B397" s="357"/>
      <c r="C397" s="357"/>
      <c r="D397" s="786"/>
      <c r="E397" s="786"/>
      <c r="F397" s="358"/>
      <c r="G397" s="359"/>
      <c r="H397" s="358"/>
      <c r="I397" s="358"/>
      <c r="J397" s="358"/>
      <c r="K397" s="360"/>
    </row>
    <row r="398" spans="1:11" ht="13.8">
      <c r="A398" s="258" t="s">
        <v>1514</v>
      </c>
      <c r="B398" s="91"/>
      <c r="C398" s="265"/>
      <c r="D398" s="791"/>
      <c r="E398" s="791"/>
      <c r="F398" s="365"/>
      <c r="G398" s="359"/>
      <c r="H398" s="365"/>
      <c r="I398" s="365"/>
      <c r="J398" s="365"/>
      <c r="K398" s="360"/>
    </row>
    <row r="399" spans="1:11" ht="13.8">
      <c r="A399" s="792" t="s">
        <v>1515</v>
      </c>
      <c r="B399" s="792"/>
      <c r="C399" s="792"/>
      <c r="D399" s="791"/>
      <c r="E399" s="791"/>
      <c r="F399" s="358"/>
      <c r="G399" s="359"/>
      <c r="H399" s="358"/>
      <c r="I399" s="358"/>
      <c r="J399" s="358"/>
      <c r="K399" s="360"/>
    </row>
    <row r="400" spans="1:11" ht="13.8">
      <c r="A400" s="792"/>
      <c r="B400" s="792"/>
      <c r="C400" s="792"/>
      <c r="D400" s="791"/>
      <c r="E400" s="791"/>
      <c r="F400" s="358"/>
      <c r="G400" s="359"/>
      <c r="H400" s="358"/>
      <c r="I400" s="358"/>
      <c r="J400" s="358"/>
      <c r="K400" s="360"/>
    </row>
    <row r="401" spans="1:14" ht="27.6">
      <c r="A401" s="267"/>
      <c r="B401" s="267" t="s">
        <v>549</v>
      </c>
      <c r="C401" s="260" t="s">
        <v>1516</v>
      </c>
      <c r="D401" s="791"/>
      <c r="E401" s="791"/>
      <c r="F401" s="365"/>
      <c r="G401" s="359"/>
      <c r="H401" s="365"/>
      <c r="I401" s="365"/>
      <c r="J401" s="365"/>
      <c r="K401" s="360"/>
    </row>
    <row r="402" spans="1:14" ht="13.8">
      <c r="A402" s="267"/>
      <c r="B402" s="267" t="s">
        <v>1517</v>
      </c>
      <c r="C402" s="260" t="s">
        <v>1496</v>
      </c>
      <c r="D402" s="786"/>
      <c r="E402" s="786"/>
      <c r="F402" s="358"/>
      <c r="G402" s="359"/>
      <c r="H402" s="358"/>
      <c r="I402" s="358"/>
      <c r="J402" s="358"/>
      <c r="K402" s="360"/>
    </row>
    <row r="403" spans="1:14" ht="13.8">
      <c r="A403" s="228"/>
      <c r="B403" s="228" t="s">
        <v>1512</v>
      </c>
      <c r="C403" s="260" t="s">
        <v>1496</v>
      </c>
      <c r="D403" s="365"/>
      <c r="E403" s="365"/>
      <c r="F403" s="365"/>
      <c r="G403" s="360"/>
      <c r="H403" s="365"/>
      <c r="I403" s="365"/>
      <c r="J403" s="365"/>
      <c r="K403" s="360"/>
    </row>
    <row r="404" spans="1:14" ht="13.8">
      <c r="A404" s="228"/>
      <c r="B404" s="228" t="s">
        <v>1518</v>
      </c>
      <c r="C404" s="260" t="s">
        <v>1496</v>
      </c>
      <c r="D404" s="360"/>
      <c r="E404" s="360"/>
      <c r="F404" s="360"/>
      <c r="G404" s="360"/>
      <c r="H404" s="360"/>
      <c r="I404" s="360"/>
      <c r="J404" s="360"/>
      <c r="K404" s="360"/>
    </row>
    <row r="405" spans="1:14" ht="14.4">
      <c r="A405" s="228"/>
      <c r="B405" s="228"/>
      <c r="C405" s="228"/>
      <c r="D405" s="787"/>
      <c r="E405" s="788"/>
      <c r="F405" s="360"/>
      <c r="G405" s="360"/>
      <c r="H405" s="360"/>
      <c r="I405" s="360"/>
      <c r="J405" s="360"/>
      <c r="K405" s="360"/>
    </row>
    <row r="406" spans="1:14" ht="13.8">
      <c r="A406" s="789" t="s">
        <v>1825</v>
      </c>
      <c r="B406" s="790"/>
      <c r="C406" s="264" t="s">
        <v>1496</v>
      </c>
      <c r="D406" s="791"/>
      <c r="E406" s="791"/>
      <c r="F406" s="358"/>
      <c r="G406" s="359"/>
      <c r="H406" s="358"/>
      <c r="I406" s="358"/>
      <c r="J406" s="358"/>
      <c r="K406" s="360"/>
    </row>
    <row r="407" spans="1:14" ht="13.8">
      <c r="A407" s="228"/>
      <c r="B407" s="228"/>
      <c r="C407" s="264" t="s">
        <v>1496</v>
      </c>
      <c r="D407" s="358"/>
      <c r="E407" s="358"/>
      <c r="F407" s="358"/>
      <c r="G407" s="359"/>
      <c r="H407" s="358"/>
      <c r="I407" s="358"/>
      <c r="J407" s="358"/>
      <c r="K407" s="360"/>
    </row>
    <row r="408" spans="1:14" ht="13.8">
      <c r="A408" s="360"/>
      <c r="B408" s="360"/>
      <c r="C408" s="360"/>
      <c r="D408" s="358"/>
      <c r="E408" s="358"/>
      <c r="F408" s="358"/>
      <c r="G408" s="359"/>
      <c r="H408" s="358"/>
      <c r="I408" s="358"/>
      <c r="J408" s="358"/>
      <c r="K408" s="360"/>
    </row>
    <row r="409" spans="1:14" ht="13.8">
      <c r="A409" s="366"/>
      <c r="B409" s="366"/>
      <c r="C409" s="366"/>
      <c r="D409" s="791"/>
      <c r="E409" s="791"/>
      <c r="F409" s="358"/>
      <c r="G409" s="359"/>
      <c r="H409" s="358"/>
      <c r="I409" s="358"/>
      <c r="J409" s="358"/>
      <c r="K409" s="360"/>
    </row>
    <row r="410" spans="1:14" ht="13.8">
      <c r="A410" s="366"/>
      <c r="B410" s="366"/>
      <c r="C410" s="366"/>
      <c r="D410" s="791"/>
      <c r="E410" s="791"/>
      <c r="F410" s="358"/>
      <c r="G410" s="359"/>
      <c r="H410" s="358"/>
      <c r="I410" s="358"/>
      <c r="J410" s="358"/>
      <c r="K410" s="360"/>
    </row>
    <row r="414" spans="1:14" ht="25.8">
      <c r="B414" s="757" t="s">
        <v>1374</v>
      </c>
      <c r="C414" s="757"/>
      <c r="D414" s="757"/>
      <c r="E414" s="757"/>
      <c r="F414" s="757"/>
      <c r="G414" s="757"/>
      <c r="H414" s="757"/>
      <c r="I414" s="757"/>
      <c r="J414" s="757"/>
      <c r="K414" s="757"/>
      <c r="L414" s="757"/>
      <c r="M414" s="757"/>
      <c r="N414" s="367"/>
    </row>
    <row r="415" spans="1:14" ht="25.8">
      <c r="B415" s="758" t="s">
        <v>1556</v>
      </c>
      <c r="C415" s="758"/>
      <c r="D415" s="758"/>
      <c r="E415" s="758"/>
      <c r="F415" s="758"/>
      <c r="G415" s="758"/>
      <c r="H415" s="758"/>
      <c r="I415" s="758"/>
      <c r="J415" s="758"/>
      <c r="K415" s="758"/>
      <c r="L415" s="758"/>
      <c r="M415" s="758"/>
      <c r="N415" s="368"/>
    </row>
    <row r="416" spans="1:14" ht="14.4">
      <c r="B416" s="368"/>
      <c r="C416" s="368"/>
      <c r="D416" s="368"/>
      <c r="E416" s="368"/>
      <c r="F416" s="368"/>
      <c r="G416" s="368"/>
      <c r="H416" s="368"/>
      <c r="I416" s="368"/>
      <c r="J416" s="368"/>
      <c r="K416" s="368"/>
      <c r="L416" s="368"/>
      <c r="M416" s="368"/>
      <c r="N416" s="368"/>
    </row>
    <row r="417" spans="2:14" ht="14.4">
      <c r="B417" s="368"/>
      <c r="C417" s="368"/>
      <c r="D417" s="368"/>
      <c r="E417" s="368"/>
      <c r="F417" s="368"/>
      <c r="G417" s="368"/>
      <c r="H417" s="368"/>
      <c r="I417" s="368"/>
      <c r="J417" s="368"/>
      <c r="K417" s="368"/>
      <c r="L417" s="368"/>
      <c r="M417" s="368"/>
      <c r="N417" s="368"/>
    </row>
    <row r="418" spans="2:14" ht="57.6">
      <c r="B418" s="12" t="s">
        <v>1557</v>
      </c>
      <c r="C418" s="12" t="s">
        <v>1558</v>
      </c>
      <c r="D418" s="12" t="s">
        <v>1559</v>
      </c>
      <c r="E418" s="12" t="s">
        <v>1560</v>
      </c>
      <c r="F418" s="12" t="s">
        <v>1561</v>
      </c>
      <c r="G418" s="12" t="s">
        <v>1562</v>
      </c>
      <c r="H418" s="12" t="s">
        <v>494</v>
      </c>
      <c r="I418" s="12" t="s">
        <v>1563</v>
      </c>
      <c r="J418" s="12" t="s">
        <v>1564</v>
      </c>
      <c r="K418" s="12" t="s">
        <v>1565</v>
      </c>
      <c r="L418" s="12" t="s">
        <v>1566</v>
      </c>
      <c r="M418" s="12" t="s">
        <v>47</v>
      </c>
      <c r="N418" s="369"/>
    </row>
    <row r="419" spans="2:14" ht="14.4">
      <c r="B419" s="370"/>
      <c r="C419" s="370"/>
      <c r="D419" s="370"/>
      <c r="E419" s="370"/>
      <c r="F419" s="370"/>
      <c r="G419" s="370"/>
      <c r="H419" s="370"/>
      <c r="I419" s="370"/>
      <c r="J419" s="14"/>
      <c r="K419" s="370"/>
      <c r="L419" s="370"/>
      <c r="M419" s="14"/>
      <c r="N419" s="368"/>
    </row>
    <row r="420" spans="2:14" ht="14.4">
      <c r="B420" s="370"/>
      <c r="C420" s="370"/>
      <c r="D420" s="370"/>
      <c r="E420" s="370"/>
      <c r="F420" s="370"/>
      <c r="G420" s="370"/>
      <c r="H420" s="370"/>
      <c r="I420" s="370"/>
      <c r="J420" s="14"/>
      <c r="K420" s="370"/>
      <c r="L420" s="370"/>
      <c r="M420" s="14"/>
      <c r="N420" s="368"/>
    </row>
    <row r="421" spans="2:14" ht="14.4">
      <c r="B421" s="370"/>
      <c r="C421" s="370"/>
      <c r="D421" s="370"/>
      <c r="E421" s="370"/>
      <c r="F421" s="370"/>
      <c r="G421" s="370"/>
      <c r="H421" s="370"/>
      <c r="I421" s="370"/>
      <c r="J421" s="14"/>
      <c r="K421" s="370"/>
      <c r="L421" s="370"/>
      <c r="M421" s="14"/>
      <c r="N421" s="368"/>
    </row>
    <row r="422" spans="2:14" ht="14.4">
      <c r="B422" s="370"/>
      <c r="C422" s="370"/>
      <c r="D422" s="370"/>
      <c r="E422" s="370"/>
      <c r="F422" s="370"/>
      <c r="G422" s="370"/>
      <c r="H422" s="370"/>
      <c r="I422" s="370"/>
      <c r="J422" s="14"/>
      <c r="K422" s="370"/>
      <c r="L422" s="370"/>
      <c r="M422" s="14"/>
      <c r="N422" s="368"/>
    </row>
    <row r="423" spans="2:14" ht="14.4">
      <c r="B423" s="370"/>
      <c r="C423" s="370"/>
      <c r="D423" s="370"/>
      <c r="E423" s="370"/>
      <c r="F423" s="370"/>
      <c r="G423" s="370"/>
      <c r="H423" s="370"/>
      <c r="I423" s="370"/>
      <c r="J423" s="14"/>
      <c r="K423" s="370"/>
      <c r="L423" s="370"/>
      <c r="M423" s="14"/>
      <c r="N423" s="368"/>
    </row>
    <row r="424" spans="2:14" ht="14.4">
      <c r="B424" s="370"/>
      <c r="C424" s="370"/>
      <c r="D424" s="370"/>
      <c r="E424" s="370"/>
      <c r="F424" s="370"/>
      <c r="G424" s="370"/>
      <c r="H424" s="370"/>
      <c r="I424" s="370"/>
      <c r="J424" s="14"/>
      <c r="K424" s="370"/>
      <c r="L424" s="370"/>
      <c r="M424" s="14"/>
      <c r="N424" s="368"/>
    </row>
    <row r="425" spans="2:14" ht="14.4">
      <c r="B425" s="370"/>
      <c r="C425" s="370"/>
      <c r="D425" s="370"/>
      <c r="E425" s="370"/>
      <c r="F425" s="370"/>
      <c r="G425" s="370"/>
      <c r="H425" s="370"/>
      <c r="I425" s="370"/>
      <c r="J425" s="14"/>
      <c r="K425" s="370"/>
      <c r="L425" s="370"/>
      <c r="M425" s="14"/>
      <c r="N425" s="368"/>
    </row>
    <row r="426" spans="2:14" ht="14.4">
      <c r="B426" s="370"/>
      <c r="C426" s="370"/>
      <c r="D426" s="370"/>
      <c r="E426" s="370"/>
      <c r="F426" s="370"/>
      <c r="G426" s="370"/>
      <c r="H426" s="370"/>
      <c r="I426" s="370"/>
      <c r="J426" s="14"/>
      <c r="K426" s="370"/>
      <c r="L426" s="370"/>
      <c r="M426" s="14"/>
      <c r="N426" s="368"/>
    </row>
    <row r="427" spans="2:14" ht="14.4">
      <c r="B427" s="371"/>
      <c r="C427" s="371"/>
      <c r="D427" s="371"/>
      <c r="E427" s="371"/>
      <c r="F427" s="371"/>
      <c r="G427" s="371"/>
      <c r="H427" s="371"/>
      <c r="I427" s="371"/>
      <c r="J427" s="371"/>
      <c r="K427" s="371"/>
      <c r="L427" s="371"/>
      <c r="M427" s="371"/>
      <c r="N427" s="196" t="s">
        <v>1807</v>
      </c>
    </row>
    <row r="428" spans="2:14" ht="14.4">
      <c r="B428" s="368"/>
      <c r="C428" s="368"/>
      <c r="D428" s="368"/>
      <c r="E428" s="368"/>
      <c r="F428" s="368"/>
      <c r="G428" s="368"/>
      <c r="H428" s="368"/>
      <c r="I428" s="368"/>
      <c r="J428" s="368"/>
      <c r="K428" s="368"/>
      <c r="L428" s="368"/>
      <c r="M428" s="368"/>
      <c r="N428" s="368"/>
    </row>
    <row r="429" spans="2:14" ht="14.4">
      <c r="B429" s="372" t="s">
        <v>1414</v>
      </c>
      <c r="C429" s="373"/>
      <c r="D429" s="373"/>
      <c r="E429" s="373"/>
      <c r="F429" s="373"/>
      <c r="G429" s="373"/>
      <c r="H429" s="374"/>
      <c r="I429" s="368"/>
      <c r="J429" s="368"/>
      <c r="K429" s="368"/>
      <c r="L429" s="368"/>
      <c r="M429" s="368"/>
      <c r="N429" s="368"/>
    </row>
    <row r="430" spans="2:14" ht="14.4">
      <c r="B430" s="756"/>
      <c r="C430" s="756"/>
      <c r="D430" s="756"/>
      <c r="E430" s="756"/>
      <c r="F430" s="756"/>
      <c r="G430" s="756"/>
      <c r="H430" s="756"/>
      <c r="I430" s="368"/>
      <c r="J430" s="368"/>
      <c r="K430" s="368"/>
      <c r="L430" s="368"/>
      <c r="M430" s="368"/>
      <c r="N430" s="368"/>
    </row>
    <row r="431" spans="2:14" ht="14.4">
      <c r="B431" s="375" t="s">
        <v>1469</v>
      </c>
      <c r="C431" s="375"/>
      <c r="D431" s="375"/>
      <c r="E431" s="375"/>
      <c r="F431" s="375"/>
      <c r="G431" s="375"/>
      <c r="H431" s="375"/>
      <c r="I431" s="368"/>
      <c r="J431" s="368"/>
      <c r="K431" s="368"/>
      <c r="L431" s="368"/>
      <c r="M431" s="368"/>
      <c r="N431" s="368"/>
    </row>
    <row r="432" spans="2:14" ht="14.4">
      <c r="B432" s="756"/>
      <c r="C432" s="756"/>
      <c r="D432" s="756"/>
      <c r="E432" s="756"/>
      <c r="F432" s="756"/>
      <c r="G432" s="756"/>
      <c r="H432" s="756"/>
      <c r="I432" s="368"/>
      <c r="J432" s="368"/>
      <c r="K432" s="368"/>
      <c r="L432" s="368"/>
      <c r="M432" s="368"/>
      <c r="N432" s="368"/>
    </row>
    <row r="433" spans="2:14" ht="43.2">
      <c r="B433" s="116" t="s">
        <v>1416</v>
      </c>
      <c r="C433" s="134"/>
      <c r="D433" s="373"/>
      <c r="E433" s="373"/>
      <c r="F433" s="373"/>
      <c r="G433" s="373"/>
      <c r="H433" s="373"/>
      <c r="I433" s="368"/>
      <c r="J433" s="368"/>
      <c r="K433" s="368"/>
      <c r="L433" s="368"/>
      <c r="M433" s="368"/>
      <c r="N433" s="368"/>
    </row>
    <row r="434" spans="2:14" ht="15">
      <c r="B434" s="116" t="s">
        <v>1417</v>
      </c>
      <c r="C434" s="134"/>
      <c r="D434" s="373"/>
      <c r="E434" s="373"/>
      <c r="F434" s="373"/>
      <c r="G434" s="373"/>
      <c r="H434" s="373"/>
      <c r="I434" s="368"/>
      <c r="J434" s="368"/>
      <c r="K434" s="368"/>
      <c r="L434" s="368"/>
      <c r="M434" s="368"/>
      <c r="N434" s="368"/>
    </row>
    <row r="435" spans="2:14" ht="15">
      <c r="B435" s="116" t="s">
        <v>549</v>
      </c>
      <c r="C435" s="138"/>
      <c r="D435" s="373"/>
      <c r="E435" s="373"/>
      <c r="F435" s="373"/>
      <c r="G435" s="373"/>
      <c r="H435" s="373"/>
      <c r="I435" s="368"/>
      <c r="J435" s="368"/>
      <c r="K435" s="368"/>
      <c r="L435" s="368"/>
      <c r="M435" s="368"/>
      <c r="N435" s="368"/>
    </row>
    <row r="436" spans="2:14" ht="28.8">
      <c r="B436" s="116" t="s">
        <v>1455</v>
      </c>
      <c r="C436" s="134"/>
      <c r="D436" s="373"/>
      <c r="E436" s="373"/>
      <c r="F436" s="373"/>
      <c r="G436" s="373"/>
      <c r="H436" s="373"/>
      <c r="I436" s="368"/>
      <c r="J436" s="368"/>
      <c r="K436" s="368"/>
      <c r="L436" s="368"/>
      <c r="M436" s="368"/>
      <c r="N436" s="368"/>
    </row>
    <row r="444" spans="2:14" ht="25.8">
      <c r="B444" s="757" t="s">
        <v>1375</v>
      </c>
      <c r="C444" s="757"/>
      <c r="D444" s="757"/>
      <c r="E444" s="757"/>
      <c r="F444" s="757"/>
      <c r="G444" s="757"/>
      <c r="H444" s="367"/>
      <c r="I444" s="367"/>
      <c r="J444" s="367"/>
    </row>
    <row r="445" spans="2:14" ht="25.8">
      <c r="B445" s="758" t="s">
        <v>1556</v>
      </c>
      <c r="C445" s="758"/>
      <c r="D445" s="758"/>
      <c r="E445" s="758"/>
      <c r="F445" s="758"/>
      <c r="G445" s="758"/>
      <c r="H445" s="368"/>
      <c r="I445" s="368"/>
      <c r="J445" s="368"/>
    </row>
    <row r="446" spans="2:14" ht="14.4">
      <c r="B446" s="368"/>
      <c r="C446" s="368"/>
      <c r="D446" s="368"/>
      <c r="E446" s="368"/>
      <c r="F446" s="368"/>
      <c r="G446" s="368"/>
      <c r="H446" s="368"/>
      <c r="I446" s="368"/>
      <c r="J446" s="368"/>
    </row>
    <row r="447" spans="2:14" ht="14.4">
      <c r="B447" s="376"/>
      <c r="C447" s="376"/>
      <c r="D447" s="376"/>
      <c r="E447" s="376"/>
      <c r="F447" s="376"/>
      <c r="G447" s="376"/>
      <c r="H447" s="368"/>
      <c r="I447" s="368"/>
      <c r="J447" s="368"/>
    </row>
    <row r="448" spans="2:14" ht="16.2">
      <c r="B448" s="782" t="s">
        <v>1567</v>
      </c>
      <c r="C448" s="782"/>
      <c r="D448" s="783" t="s">
        <v>279</v>
      </c>
      <c r="E448" s="783" t="s">
        <v>54</v>
      </c>
      <c r="F448" s="783" t="s">
        <v>590</v>
      </c>
      <c r="G448" s="784" t="s">
        <v>591</v>
      </c>
      <c r="H448" s="784"/>
      <c r="I448" s="854" t="s">
        <v>592</v>
      </c>
      <c r="J448" s="855"/>
    </row>
    <row r="449" spans="2:10" ht="16.2">
      <c r="B449" s="782"/>
      <c r="C449" s="782"/>
      <c r="D449" s="783"/>
      <c r="E449" s="783"/>
      <c r="F449" s="783"/>
      <c r="G449" s="20" t="s">
        <v>356</v>
      </c>
      <c r="H449" s="20" t="s">
        <v>593</v>
      </c>
      <c r="I449" s="20" t="s">
        <v>356</v>
      </c>
      <c r="J449" s="20" t="s">
        <v>593</v>
      </c>
    </row>
    <row r="450" spans="2:10" ht="32.4">
      <c r="B450" s="782"/>
      <c r="C450" s="782"/>
      <c r="D450" s="782" t="s">
        <v>285</v>
      </c>
      <c r="E450" s="785" t="s">
        <v>286</v>
      </c>
      <c r="F450" s="21" t="s">
        <v>287</v>
      </c>
      <c r="G450" s="22"/>
      <c r="H450" s="22"/>
      <c r="I450" s="22"/>
      <c r="J450" s="22"/>
    </row>
    <row r="451" spans="2:10" ht="64.8">
      <c r="B451" s="782"/>
      <c r="C451" s="782"/>
      <c r="D451" s="782"/>
      <c r="E451" s="785"/>
      <c r="F451" s="21" t="s">
        <v>594</v>
      </c>
      <c r="G451" s="22"/>
      <c r="H451" s="22"/>
      <c r="I451" s="22"/>
      <c r="J451" s="22"/>
    </row>
    <row r="452" spans="2:10" ht="81">
      <c r="B452" s="782"/>
      <c r="C452" s="782"/>
      <c r="D452" s="782"/>
      <c r="E452" s="785"/>
      <c r="F452" s="21" t="s">
        <v>595</v>
      </c>
      <c r="G452" s="22"/>
      <c r="H452" s="22"/>
      <c r="I452" s="22"/>
      <c r="J452" s="22"/>
    </row>
    <row r="453" spans="2:10" ht="48.6">
      <c r="B453" s="782"/>
      <c r="C453" s="782"/>
      <c r="D453" s="782"/>
      <c r="E453" s="785"/>
      <c r="F453" s="21" t="s">
        <v>596</v>
      </c>
      <c r="G453" s="22"/>
      <c r="H453" s="22"/>
      <c r="I453" s="22"/>
      <c r="J453" s="22"/>
    </row>
    <row r="454" spans="2:10" ht="32.4">
      <c r="B454" s="782"/>
      <c r="C454" s="782"/>
      <c r="D454" s="782" t="s">
        <v>291</v>
      </c>
      <c r="E454" s="785" t="s">
        <v>628</v>
      </c>
      <c r="F454" s="21" t="s">
        <v>287</v>
      </c>
      <c r="G454" s="22"/>
      <c r="H454" s="22"/>
      <c r="I454" s="22"/>
      <c r="J454" s="22"/>
    </row>
    <row r="455" spans="2:10" ht="64.8">
      <c r="B455" s="782"/>
      <c r="C455" s="782"/>
      <c r="D455" s="782"/>
      <c r="E455" s="785"/>
      <c r="F455" s="21" t="s">
        <v>594</v>
      </c>
      <c r="G455" s="22"/>
      <c r="H455" s="22"/>
      <c r="I455" s="22"/>
      <c r="J455" s="22"/>
    </row>
    <row r="456" spans="2:10" ht="81">
      <c r="B456" s="782"/>
      <c r="C456" s="782"/>
      <c r="D456" s="782"/>
      <c r="E456" s="785"/>
      <c r="F456" s="21" t="s">
        <v>595</v>
      </c>
      <c r="G456" s="22"/>
      <c r="H456" s="22"/>
      <c r="I456" s="22"/>
      <c r="J456" s="22"/>
    </row>
    <row r="457" spans="2:10" ht="48.6">
      <c r="B457" s="782"/>
      <c r="C457" s="782"/>
      <c r="D457" s="782"/>
      <c r="E457" s="785"/>
      <c r="F457" s="21" t="s">
        <v>596</v>
      </c>
      <c r="G457" s="22"/>
      <c r="H457" s="22"/>
      <c r="I457" s="22"/>
      <c r="J457" s="22"/>
    </row>
    <row r="458" spans="2:10" ht="32.4">
      <c r="B458" s="782"/>
      <c r="C458" s="782"/>
      <c r="D458" s="782" t="s">
        <v>293</v>
      </c>
      <c r="E458" s="785" t="s">
        <v>286</v>
      </c>
      <c r="F458" s="21" t="s">
        <v>287</v>
      </c>
      <c r="G458" s="22"/>
      <c r="H458" s="22"/>
      <c r="I458" s="22"/>
      <c r="J458" s="22"/>
    </row>
    <row r="459" spans="2:10" ht="64.8">
      <c r="B459" s="782"/>
      <c r="C459" s="782"/>
      <c r="D459" s="782"/>
      <c r="E459" s="785"/>
      <c r="F459" s="21" t="s">
        <v>594</v>
      </c>
      <c r="G459" s="22"/>
      <c r="H459" s="22"/>
      <c r="I459" s="22"/>
      <c r="J459" s="22"/>
    </row>
    <row r="460" spans="2:10" ht="81">
      <c r="B460" s="782"/>
      <c r="C460" s="782"/>
      <c r="D460" s="782"/>
      <c r="E460" s="785"/>
      <c r="F460" s="21" t="s">
        <v>595</v>
      </c>
      <c r="G460" s="22"/>
      <c r="H460" s="22"/>
      <c r="I460" s="22"/>
      <c r="J460" s="22"/>
    </row>
    <row r="461" spans="2:10" ht="48.6">
      <c r="B461" s="782"/>
      <c r="C461" s="782"/>
      <c r="D461" s="782"/>
      <c r="E461" s="785"/>
      <c r="F461" s="21" t="s">
        <v>596</v>
      </c>
      <c r="G461" s="22"/>
      <c r="H461" s="22"/>
      <c r="I461" s="22"/>
      <c r="J461" s="22"/>
    </row>
    <row r="462" spans="2:10" ht="32.4">
      <c r="B462" s="782"/>
      <c r="C462" s="782"/>
      <c r="D462" s="782" t="s">
        <v>293</v>
      </c>
      <c r="E462" s="785" t="s">
        <v>628</v>
      </c>
      <c r="F462" s="21" t="s">
        <v>287</v>
      </c>
      <c r="G462" s="22"/>
      <c r="H462" s="22"/>
      <c r="I462" s="22"/>
      <c r="J462" s="22"/>
    </row>
    <row r="463" spans="2:10" ht="64.8">
      <c r="B463" s="782"/>
      <c r="C463" s="782"/>
      <c r="D463" s="782"/>
      <c r="E463" s="785"/>
      <c r="F463" s="21" t="s">
        <v>594</v>
      </c>
      <c r="G463" s="22"/>
      <c r="H463" s="22"/>
      <c r="I463" s="22"/>
      <c r="J463" s="22"/>
    </row>
    <row r="464" spans="2:10" ht="81">
      <c r="B464" s="782"/>
      <c r="C464" s="782"/>
      <c r="D464" s="782"/>
      <c r="E464" s="785"/>
      <c r="F464" s="21" t="s">
        <v>595</v>
      </c>
      <c r="G464" s="22"/>
      <c r="H464" s="22"/>
      <c r="I464" s="22"/>
      <c r="J464" s="22"/>
    </row>
    <row r="465" spans="2:12" ht="48.6">
      <c r="B465" s="782"/>
      <c r="C465" s="782"/>
      <c r="D465" s="782"/>
      <c r="E465" s="785"/>
      <c r="F465" s="21" t="s">
        <v>596</v>
      </c>
      <c r="G465" s="22"/>
      <c r="H465" s="22"/>
      <c r="I465" s="22"/>
      <c r="J465" s="22"/>
    </row>
    <row r="466" spans="2:12" ht="14.4">
      <c r="B466" s="368"/>
      <c r="C466" s="368"/>
      <c r="D466" s="368"/>
      <c r="E466" s="368"/>
      <c r="F466" s="368"/>
      <c r="G466" s="368"/>
      <c r="H466" s="368"/>
      <c r="I466" s="368"/>
      <c r="J466" s="368"/>
    </row>
    <row r="467" spans="2:12" ht="14.4">
      <c r="B467" s="372" t="s">
        <v>1414</v>
      </c>
      <c r="C467" s="373"/>
      <c r="D467" s="373"/>
      <c r="E467" s="373"/>
      <c r="F467" s="373"/>
      <c r="G467" s="373"/>
      <c r="H467" s="374"/>
      <c r="I467" s="374"/>
      <c r="J467" s="368"/>
    </row>
    <row r="468" spans="2:12" ht="14.4">
      <c r="B468" s="756"/>
      <c r="C468" s="756"/>
      <c r="D468" s="756"/>
      <c r="E468" s="756"/>
      <c r="F468" s="756"/>
      <c r="G468" s="756"/>
      <c r="H468" s="756"/>
      <c r="I468" s="373"/>
      <c r="J468" s="368"/>
    </row>
    <row r="469" spans="2:12" ht="14.4">
      <c r="B469" s="375" t="s">
        <v>1469</v>
      </c>
      <c r="C469" s="375"/>
      <c r="D469" s="375"/>
      <c r="E469" s="375"/>
      <c r="F469" s="375"/>
      <c r="G469" s="375"/>
      <c r="H469" s="375"/>
      <c r="I469" s="375"/>
      <c r="J469" s="368"/>
    </row>
    <row r="470" spans="2:12" ht="14.4">
      <c r="B470" s="756"/>
      <c r="C470" s="756"/>
      <c r="D470" s="756"/>
      <c r="E470" s="756"/>
      <c r="F470" s="756"/>
      <c r="G470" s="756"/>
      <c r="H470" s="756"/>
      <c r="I470" s="373"/>
      <c r="J470" s="368"/>
    </row>
    <row r="471" spans="2:12" ht="43.2">
      <c r="B471" s="116" t="s">
        <v>1416</v>
      </c>
      <c r="C471" s="134"/>
      <c r="D471" s="373"/>
      <c r="E471" s="373"/>
      <c r="F471" s="373"/>
      <c r="G471" s="373"/>
      <c r="H471" s="373"/>
      <c r="I471" s="373"/>
      <c r="J471" s="368"/>
    </row>
    <row r="472" spans="2:12" ht="15">
      <c r="B472" s="116" t="s">
        <v>1417</v>
      </c>
      <c r="C472" s="134"/>
      <c r="D472" s="373"/>
      <c r="E472" s="373"/>
      <c r="F472" s="373"/>
      <c r="G472" s="373"/>
      <c r="H472" s="373"/>
      <c r="I472" s="373"/>
      <c r="J472" s="368"/>
    </row>
    <row r="473" spans="2:12" ht="15">
      <c r="B473" s="116" t="s">
        <v>549</v>
      </c>
      <c r="C473" s="138"/>
      <c r="D473" s="373"/>
      <c r="E473" s="373"/>
      <c r="F473" s="373"/>
      <c r="G473" s="373"/>
      <c r="H473" s="373"/>
      <c r="I473" s="373"/>
      <c r="J473" s="368"/>
    </row>
    <row r="474" spans="2:12" ht="28.8">
      <c r="B474" s="116" t="s">
        <v>1455</v>
      </c>
      <c r="C474" s="134"/>
      <c r="D474" s="373"/>
      <c r="E474" s="373"/>
      <c r="F474" s="373"/>
      <c r="G474" s="373"/>
      <c r="H474" s="373"/>
      <c r="I474" s="373"/>
      <c r="J474" s="368"/>
    </row>
    <row r="477" spans="2:12" ht="25.8">
      <c r="C477" s="757" t="s">
        <v>1568</v>
      </c>
      <c r="D477" s="757"/>
      <c r="E477" s="757"/>
      <c r="F477" s="757"/>
      <c r="G477" s="757"/>
      <c r="H477" s="757"/>
      <c r="I477" s="757"/>
      <c r="J477" s="757"/>
      <c r="K477" s="757"/>
      <c r="L477" s="131"/>
    </row>
    <row r="478" spans="2:12" ht="25.8">
      <c r="C478" s="758" t="s">
        <v>1569</v>
      </c>
      <c r="D478" s="758"/>
      <c r="E478" s="758"/>
      <c r="F478" s="758"/>
      <c r="G478" s="758"/>
      <c r="H478" s="758"/>
      <c r="I478" s="758"/>
      <c r="J478" s="758"/>
      <c r="K478" s="758"/>
      <c r="L478" s="131"/>
    </row>
    <row r="479" spans="2:12" ht="14.4">
      <c r="C479" s="132"/>
      <c r="D479" s="224"/>
      <c r="E479" s="224"/>
      <c r="F479" s="224"/>
      <c r="G479" s="224"/>
      <c r="H479" s="224"/>
      <c r="I479" s="224"/>
      <c r="J479" s="131"/>
      <c r="K479" s="131"/>
      <c r="L479" s="131"/>
    </row>
    <row r="480" spans="2:12" ht="14.4">
      <c r="C480" s="131"/>
      <c r="D480" s="131"/>
      <c r="E480" s="131"/>
      <c r="F480" s="131"/>
      <c r="G480" s="131"/>
      <c r="H480" s="131"/>
      <c r="I480" s="131"/>
      <c r="J480" s="131"/>
      <c r="K480" s="131"/>
      <c r="L480" s="131"/>
    </row>
    <row r="481" spans="3:12" ht="14.4">
      <c r="C481" s="224"/>
      <c r="D481" s="132"/>
      <c r="E481" s="132"/>
      <c r="F481" s="771" t="s">
        <v>1570</v>
      </c>
      <c r="G481" s="771"/>
      <c r="H481" s="771"/>
      <c r="I481" s="771"/>
      <c r="J481" s="780" t="s">
        <v>1571</v>
      </c>
      <c r="K481" s="781"/>
      <c r="L481" s="132"/>
    </row>
    <row r="482" spans="3:12" ht="115.2">
      <c r="C482" s="15" t="s">
        <v>1572</v>
      </c>
      <c r="D482" s="12" t="s">
        <v>1573</v>
      </c>
      <c r="E482" s="26" t="s">
        <v>1574</v>
      </c>
      <c r="F482" s="12" t="s">
        <v>1575</v>
      </c>
      <c r="G482" s="12" t="s">
        <v>1576</v>
      </c>
      <c r="H482" s="12" t="s">
        <v>1577</v>
      </c>
      <c r="I482" s="378" t="s">
        <v>1826</v>
      </c>
      <c r="J482" s="379" t="s">
        <v>1827</v>
      </c>
      <c r="K482" s="12" t="s">
        <v>1578</v>
      </c>
      <c r="L482" s="131"/>
    </row>
    <row r="483" spans="3:12" ht="14.4">
      <c r="C483" s="13"/>
      <c r="D483" s="13"/>
      <c r="E483" s="13"/>
      <c r="F483" s="380"/>
      <c r="G483" s="380"/>
      <c r="H483" s="380"/>
      <c r="I483" s="380"/>
      <c r="J483" s="380"/>
      <c r="K483" s="380"/>
      <c r="L483" s="131"/>
    </row>
    <row r="484" spans="3:12" ht="14.4">
      <c r="C484" s="13"/>
      <c r="D484" s="13"/>
      <c r="E484" s="13"/>
      <c r="F484" s="13"/>
      <c r="G484" s="13"/>
      <c r="H484" s="13"/>
      <c r="I484" s="13"/>
      <c r="J484" s="13"/>
      <c r="K484" s="13"/>
      <c r="L484" s="131"/>
    </row>
    <row r="485" spans="3:12" ht="14.4">
      <c r="C485" s="13"/>
      <c r="D485" s="13"/>
      <c r="E485" s="13"/>
      <c r="F485" s="13"/>
      <c r="G485" s="13"/>
      <c r="H485" s="13"/>
      <c r="I485" s="13"/>
      <c r="J485" s="13"/>
      <c r="K485" s="13"/>
      <c r="L485" s="131"/>
    </row>
    <row r="486" spans="3:12" ht="14.4">
      <c r="C486" s="13"/>
      <c r="D486" s="13"/>
      <c r="E486" s="13"/>
      <c r="F486" s="13"/>
      <c r="G486" s="13"/>
      <c r="H486" s="13"/>
      <c r="I486" s="13"/>
      <c r="J486" s="13"/>
      <c r="K486" s="13"/>
      <c r="L486" s="131"/>
    </row>
    <row r="487" spans="3:12" ht="14.4">
      <c r="C487" s="13"/>
      <c r="D487" s="13"/>
      <c r="E487" s="13"/>
      <c r="F487" s="13"/>
      <c r="G487" s="13"/>
      <c r="H487" s="13"/>
      <c r="I487" s="13"/>
      <c r="J487" s="13"/>
      <c r="K487" s="13"/>
      <c r="L487" s="131"/>
    </row>
    <row r="488" spans="3:12" ht="14.4">
      <c r="C488" s="13"/>
      <c r="D488" s="13"/>
      <c r="E488" s="13"/>
      <c r="F488" s="13"/>
      <c r="G488" s="13"/>
      <c r="H488" s="13"/>
      <c r="I488" s="13"/>
      <c r="J488" s="13"/>
      <c r="K488" s="13"/>
      <c r="L488" s="196" t="s">
        <v>1807</v>
      </c>
    </row>
    <row r="489" spans="3:12" ht="14.4">
      <c r="C489" s="381"/>
      <c r="D489" s="131"/>
      <c r="E489" s="131"/>
      <c r="F489" s="131"/>
      <c r="G489" s="131"/>
      <c r="H489" s="131"/>
      <c r="I489" s="131"/>
      <c r="J489" s="131"/>
      <c r="K489" s="131"/>
      <c r="L489" s="131"/>
    </row>
    <row r="490" spans="3:12" ht="14.4">
      <c r="C490" s="372" t="s">
        <v>1414</v>
      </c>
      <c r="D490" s="373"/>
      <c r="E490" s="373"/>
      <c r="F490" s="373"/>
      <c r="G490" s="373"/>
      <c r="H490" s="373"/>
      <c r="I490" s="374"/>
      <c r="J490" s="131"/>
      <c r="K490" s="131"/>
      <c r="L490" s="131"/>
    </row>
    <row r="491" spans="3:12" ht="14.4">
      <c r="C491" s="756"/>
      <c r="D491" s="756"/>
      <c r="E491" s="756"/>
      <c r="F491" s="756"/>
      <c r="G491" s="756"/>
      <c r="H491" s="756"/>
      <c r="I491" s="756"/>
      <c r="J491" s="131"/>
      <c r="K491" s="131"/>
      <c r="L491" s="131"/>
    </row>
    <row r="492" spans="3:12" ht="14.4">
      <c r="C492" s="375" t="s">
        <v>1469</v>
      </c>
      <c r="D492" s="375"/>
      <c r="E492" s="375"/>
      <c r="F492" s="375"/>
      <c r="G492" s="375"/>
      <c r="H492" s="375"/>
      <c r="I492" s="375"/>
      <c r="J492" s="131"/>
      <c r="K492" s="131"/>
      <c r="L492" s="131"/>
    </row>
    <row r="493" spans="3:12" ht="14.4">
      <c r="C493" s="756"/>
      <c r="D493" s="756"/>
      <c r="E493" s="756"/>
      <c r="F493" s="756"/>
      <c r="G493" s="756"/>
      <c r="H493" s="756"/>
      <c r="I493" s="756"/>
      <c r="J493" s="131"/>
      <c r="K493" s="131"/>
      <c r="L493" s="131"/>
    </row>
    <row r="494" spans="3:12" ht="43.2">
      <c r="C494" s="116" t="s">
        <v>1416</v>
      </c>
      <c r="D494" s="139"/>
      <c r="E494" s="373"/>
      <c r="F494" s="373"/>
      <c r="G494" s="373"/>
      <c r="H494" s="373"/>
      <c r="I494" s="373"/>
      <c r="J494" s="131"/>
      <c r="K494" s="131"/>
      <c r="L494" s="131"/>
    </row>
    <row r="495" spans="3:12" ht="14.4">
      <c r="C495" s="116" t="s">
        <v>1417</v>
      </c>
      <c r="D495" s="139"/>
      <c r="E495" s="373"/>
      <c r="F495" s="373"/>
      <c r="G495" s="373"/>
      <c r="H495" s="373"/>
      <c r="I495" s="373"/>
      <c r="J495" s="131"/>
      <c r="K495" s="131"/>
      <c r="L495" s="131"/>
    </row>
    <row r="496" spans="3:12" ht="14.4">
      <c r="C496" s="116" t="s">
        <v>549</v>
      </c>
      <c r="D496" s="139"/>
      <c r="E496" s="373"/>
      <c r="F496" s="373"/>
      <c r="G496" s="373"/>
      <c r="H496" s="373"/>
      <c r="I496" s="373"/>
      <c r="J496" s="131"/>
      <c r="K496" s="131"/>
      <c r="L496" s="131"/>
    </row>
    <row r="497" spans="2:12" ht="28.8">
      <c r="C497" s="116" t="s">
        <v>1455</v>
      </c>
      <c r="D497" s="139"/>
      <c r="E497" s="373"/>
      <c r="F497" s="373"/>
      <c r="G497" s="373"/>
      <c r="H497" s="373"/>
      <c r="I497" s="373"/>
      <c r="J497" s="131"/>
      <c r="K497" s="131"/>
      <c r="L497" s="131"/>
    </row>
    <row r="504" spans="2:12" ht="14.4">
      <c r="B504" s="845" t="s">
        <v>1579</v>
      </c>
      <c r="C504" s="845"/>
      <c r="D504" s="845"/>
      <c r="E504" s="845"/>
      <c r="F504" s="845"/>
      <c r="G504" s="845"/>
      <c r="H504" s="845"/>
      <c r="I504" s="845"/>
      <c r="J504" s="845"/>
      <c r="K504" s="845"/>
      <c r="L504" s="845"/>
    </row>
    <row r="505" spans="2:12" ht="14.4">
      <c r="B505" s="846" t="s">
        <v>1580</v>
      </c>
      <c r="C505" s="846"/>
      <c r="D505" s="846"/>
      <c r="E505" s="846"/>
      <c r="F505" s="846"/>
      <c r="G505" s="846"/>
      <c r="H505" s="846"/>
      <c r="I505" s="846"/>
      <c r="J505" s="846"/>
      <c r="K505" s="846"/>
      <c r="L505" s="846"/>
    </row>
    <row r="506" spans="2:12" ht="14.4">
      <c r="B506" s="131"/>
      <c r="C506" s="132"/>
      <c r="D506" s="224"/>
      <c r="E506" s="224"/>
      <c r="F506" s="224"/>
      <c r="G506" s="224"/>
      <c r="H506" s="224"/>
      <c r="I506" s="224"/>
      <c r="J506" s="224"/>
      <c r="K506" s="224"/>
      <c r="L506" s="224"/>
    </row>
    <row r="507" spans="2:12" ht="14.4">
      <c r="B507" s="847" t="s">
        <v>0</v>
      </c>
      <c r="C507" s="847" t="s">
        <v>1581</v>
      </c>
      <c r="D507" s="847" t="s">
        <v>1582</v>
      </c>
      <c r="E507" s="850" t="s">
        <v>1583</v>
      </c>
      <c r="F507" s="851"/>
      <c r="G507" s="851"/>
      <c r="H507" s="852"/>
      <c r="I507" s="850" t="s">
        <v>1584</v>
      </c>
      <c r="J507" s="851"/>
      <c r="K507" s="851"/>
      <c r="L507" s="852"/>
    </row>
    <row r="508" spans="2:12" ht="14.4">
      <c r="B508" s="848"/>
      <c r="C508" s="848"/>
      <c r="D508" s="848"/>
      <c r="E508" s="775">
        <v>2019</v>
      </c>
      <c r="F508" s="775"/>
      <c r="G508" s="775">
        <v>2020</v>
      </c>
      <c r="H508" s="775"/>
      <c r="I508" s="775">
        <v>2019</v>
      </c>
      <c r="J508" s="775"/>
      <c r="K508" s="775">
        <v>2020</v>
      </c>
      <c r="L508" s="775"/>
    </row>
    <row r="509" spans="2:12" ht="43.2">
      <c r="B509" s="849"/>
      <c r="C509" s="849"/>
      <c r="D509" s="849"/>
      <c r="E509" s="382" t="s">
        <v>1828</v>
      </c>
      <c r="F509" s="382" t="s">
        <v>1585</v>
      </c>
      <c r="G509" s="382" t="s">
        <v>1828</v>
      </c>
      <c r="H509" s="382" t="s">
        <v>1585</v>
      </c>
      <c r="I509" s="382" t="s">
        <v>1828</v>
      </c>
      <c r="J509" s="382" t="s">
        <v>1585</v>
      </c>
      <c r="K509" s="382" t="s">
        <v>1828</v>
      </c>
      <c r="L509" s="382" t="s">
        <v>1585</v>
      </c>
    </row>
    <row r="510" spans="2:12" ht="14.4">
      <c r="B510" s="383"/>
      <c r="C510" s="383"/>
      <c r="D510" s="383"/>
      <c r="E510" s="384"/>
      <c r="F510" s="384"/>
      <c r="G510" s="384"/>
      <c r="H510" s="384"/>
      <c r="I510" s="384"/>
      <c r="J510" s="384"/>
      <c r="K510" s="384"/>
      <c r="L510" s="385"/>
    </row>
    <row r="511" spans="2:12" ht="14.4">
      <c r="B511" s="386"/>
      <c r="C511" s="386"/>
      <c r="D511" s="386"/>
      <c r="E511" s="386"/>
      <c r="F511" s="386"/>
      <c r="G511" s="386"/>
      <c r="H511" s="386"/>
      <c r="I511" s="386"/>
      <c r="J511" s="386"/>
      <c r="K511" s="387"/>
      <c r="L511" s="388"/>
    </row>
    <row r="512" spans="2:12" ht="14.4">
      <c r="B512" s="386"/>
      <c r="C512" s="386"/>
      <c r="D512" s="386"/>
      <c r="E512" s="386"/>
      <c r="F512" s="386"/>
      <c r="G512" s="386"/>
      <c r="H512" s="386"/>
      <c r="I512" s="386"/>
      <c r="J512" s="386"/>
      <c r="K512" s="387"/>
      <c r="L512" s="388"/>
    </row>
    <row r="513" spans="2:12" ht="14.4">
      <c r="B513" s="386"/>
      <c r="C513" s="386"/>
      <c r="D513" s="386"/>
      <c r="E513" s="386"/>
      <c r="F513" s="386"/>
      <c r="G513" s="386"/>
      <c r="H513" s="386"/>
      <c r="I513" s="386"/>
      <c r="J513" s="386"/>
      <c r="K513" s="387"/>
      <c r="L513" s="388"/>
    </row>
    <row r="514" spans="2:12" ht="14.4">
      <c r="B514" s="386"/>
      <c r="C514" s="386"/>
      <c r="D514" s="386"/>
      <c r="E514" s="386"/>
      <c r="F514" s="386"/>
      <c r="G514" s="386"/>
      <c r="H514" s="386"/>
      <c r="I514" s="386"/>
      <c r="J514" s="386"/>
      <c r="K514" s="387"/>
      <c r="L514" s="388"/>
    </row>
    <row r="515" spans="2:12" ht="14.4">
      <c r="B515" s="386"/>
      <c r="C515" s="386"/>
      <c r="D515" s="386"/>
      <c r="E515" s="386"/>
      <c r="F515" s="386"/>
      <c r="G515" s="386"/>
      <c r="H515" s="386"/>
      <c r="I515" s="386"/>
      <c r="J515" s="386"/>
      <c r="K515" s="387"/>
      <c r="L515" s="388"/>
    </row>
    <row r="516" spans="2:12" ht="14.4">
      <c r="B516" s="386"/>
      <c r="C516" s="386"/>
      <c r="D516" s="386"/>
      <c r="E516" s="386"/>
      <c r="F516" s="386"/>
      <c r="G516" s="386"/>
      <c r="H516" s="386"/>
      <c r="I516" s="386"/>
      <c r="J516" s="386"/>
      <c r="K516" s="387"/>
      <c r="L516" s="388"/>
    </row>
    <row r="517" spans="2:12" ht="14.4">
      <c r="B517" s="386"/>
      <c r="C517" s="386"/>
      <c r="D517" s="386"/>
      <c r="E517" s="386"/>
      <c r="F517" s="386"/>
      <c r="G517" s="386"/>
      <c r="H517" s="386"/>
      <c r="I517" s="386"/>
      <c r="J517" s="386"/>
      <c r="K517" s="387"/>
      <c r="L517" s="388"/>
    </row>
    <row r="518" spans="2:12" ht="14.4">
      <c r="B518" s="131"/>
      <c r="C518" s="132"/>
      <c r="D518" s="224"/>
      <c r="E518" s="224"/>
      <c r="F518" s="224"/>
      <c r="G518" s="224"/>
      <c r="H518" s="224"/>
      <c r="I518" s="224"/>
      <c r="J518" s="224"/>
      <c r="K518" s="224"/>
      <c r="L518" s="224"/>
    </row>
    <row r="519" spans="2:12" ht="14.4">
      <c r="B519" s="131"/>
      <c r="C519" s="132"/>
      <c r="D519" s="224"/>
      <c r="E519" s="224"/>
      <c r="F519" s="224"/>
      <c r="G519" s="224"/>
      <c r="H519" s="224"/>
      <c r="I519" s="224"/>
      <c r="J519" s="224"/>
      <c r="K519" s="224"/>
      <c r="L519" s="224"/>
    </row>
    <row r="520" spans="2:12" ht="14.4">
      <c r="B520" s="372" t="s">
        <v>1414</v>
      </c>
      <c r="C520" s="373"/>
      <c r="D520" s="373"/>
      <c r="E520" s="373"/>
      <c r="F520" s="373"/>
      <c r="G520" s="373"/>
      <c r="H520" s="373"/>
      <c r="I520" s="373"/>
      <c r="J520" s="373"/>
      <c r="K520" s="374"/>
      <c r="L520" s="224"/>
    </row>
    <row r="521" spans="2:12" ht="14.4">
      <c r="B521" s="756"/>
      <c r="C521" s="756"/>
      <c r="D521" s="756"/>
      <c r="E521" s="756"/>
      <c r="F521" s="756"/>
      <c r="G521" s="756"/>
      <c r="H521" s="756"/>
      <c r="I521" s="756"/>
      <c r="J521" s="756"/>
      <c r="K521" s="756"/>
      <c r="L521" s="224"/>
    </row>
    <row r="522" spans="2:12" ht="14.4">
      <c r="B522" s="375" t="s">
        <v>1469</v>
      </c>
      <c r="C522" s="375"/>
      <c r="D522" s="375"/>
      <c r="E522" s="375"/>
      <c r="F522" s="375"/>
      <c r="G522" s="375"/>
      <c r="H522" s="375"/>
      <c r="I522" s="375"/>
      <c r="J522" s="375"/>
      <c r="K522" s="375"/>
      <c r="L522" s="224"/>
    </row>
    <row r="523" spans="2:12" ht="14.4">
      <c r="B523" s="756"/>
      <c r="C523" s="756"/>
      <c r="D523" s="756"/>
      <c r="E523" s="756"/>
      <c r="F523" s="756"/>
      <c r="G523" s="756"/>
      <c r="H523" s="756"/>
      <c r="I523" s="756"/>
      <c r="J523" s="756"/>
      <c r="K523" s="756"/>
      <c r="L523" s="224"/>
    </row>
    <row r="524" spans="2:12" ht="43.2">
      <c r="B524" s="131"/>
      <c r="C524" s="116" t="s">
        <v>1416</v>
      </c>
      <c r="D524" s="139"/>
      <c r="E524" s="373"/>
      <c r="F524" s="373"/>
      <c r="G524" s="373"/>
      <c r="H524" s="373"/>
      <c r="I524" s="373"/>
      <c r="J524" s="373"/>
      <c r="K524" s="373"/>
      <c r="L524" s="224"/>
    </row>
    <row r="525" spans="2:12" ht="14.4">
      <c r="B525" s="131"/>
      <c r="C525" s="116" t="s">
        <v>1417</v>
      </c>
      <c r="D525" s="139"/>
      <c r="E525" s="373"/>
      <c r="F525" s="373"/>
      <c r="G525" s="373"/>
      <c r="H525" s="373"/>
      <c r="I525" s="373"/>
      <c r="J525" s="373"/>
      <c r="K525" s="373"/>
      <c r="L525" s="224"/>
    </row>
    <row r="526" spans="2:12" ht="14.4">
      <c r="B526" s="131"/>
      <c r="C526" s="116" t="s">
        <v>549</v>
      </c>
      <c r="D526" s="139"/>
      <c r="E526" s="373"/>
      <c r="F526" s="373"/>
      <c r="G526" s="373"/>
      <c r="H526" s="373"/>
      <c r="I526" s="373"/>
      <c r="J526" s="373"/>
      <c r="K526" s="373"/>
      <c r="L526" s="224"/>
    </row>
    <row r="527" spans="2:12" ht="28.8">
      <c r="B527" s="131"/>
      <c r="C527" s="116" t="s">
        <v>1455</v>
      </c>
      <c r="D527" s="139"/>
      <c r="E527" s="373"/>
      <c r="F527" s="373"/>
      <c r="G527" s="373"/>
      <c r="H527" s="373"/>
      <c r="I527" s="373"/>
      <c r="J527" s="373"/>
      <c r="K527" s="373"/>
      <c r="L527" s="224"/>
    </row>
    <row r="528" spans="2:12" ht="14.4">
      <c r="B528" s="131"/>
      <c r="C528" s="132"/>
      <c r="D528" s="224"/>
      <c r="E528" s="224"/>
      <c r="F528" s="224"/>
      <c r="G528" s="224"/>
      <c r="H528" s="224"/>
      <c r="I528" s="224"/>
      <c r="J528" s="224"/>
      <c r="K528" s="224"/>
      <c r="L528" s="224"/>
    </row>
    <row r="529" spans="2:12" ht="14.4">
      <c r="B529" s="131"/>
      <c r="C529" s="132"/>
      <c r="D529" s="224"/>
      <c r="E529" s="224"/>
      <c r="F529" s="224"/>
      <c r="G529" s="224"/>
      <c r="H529" s="224"/>
      <c r="I529" s="224"/>
      <c r="J529" s="224"/>
      <c r="K529" s="224"/>
      <c r="L529" s="224"/>
    </row>
    <row r="530" spans="2:12" ht="14.4">
      <c r="B530" s="131"/>
      <c r="C530" s="132"/>
      <c r="D530" s="224"/>
      <c r="E530" s="224"/>
      <c r="F530" s="224"/>
      <c r="G530" s="224"/>
      <c r="H530" s="224"/>
      <c r="I530" s="224"/>
      <c r="J530" s="224"/>
      <c r="K530" s="224"/>
      <c r="L530" s="224"/>
    </row>
    <row r="533" spans="2:12" ht="25.8">
      <c r="B533" s="757" t="s">
        <v>1089</v>
      </c>
      <c r="C533" s="757"/>
      <c r="D533" s="757"/>
      <c r="E533" s="757"/>
      <c r="F533" s="757"/>
      <c r="G533" s="757"/>
      <c r="H533" s="757"/>
      <c r="I533" s="757"/>
      <c r="J533" s="757"/>
      <c r="K533" s="757"/>
    </row>
    <row r="534" spans="2:12" ht="25.8">
      <c r="B534" s="758" t="s">
        <v>1556</v>
      </c>
      <c r="C534" s="758"/>
      <c r="D534" s="758"/>
      <c r="E534" s="758"/>
      <c r="F534" s="758"/>
      <c r="G534" s="758"/>
      <c r="H534" s="758"/>
      <c r="I534" s="758"/>
      <c r="J534" s="758"/>
      <c r="K534" s="758"/>
    </row>
    <row r="535" spans="2:12" ht="14.4">
      <c r="B535" s="131"/>
      <c r="C535" s="131"/>
      <c r="D535" s="131"/>
      <c r="E535" s="131"/>
      <c r="F535" s="131"/>
      <c r="G535" s="131"/>
      <c r="H535" s="131"/>
      <c r="I535" s="131"/>
      <c r="J535" s="131"/>
      <c r="K535" s="131"/>
    </row>
    <row r="536" spans="2:12" ht="14.4">
      <c r="B536" s="389"/>
      <c r="C536" s="389"/>
      <c r="D536" s="131"/>
      <c r="E536" s="131"/>
      <c r="F536" s="131"/>
      <c r="G536" s="131"/>
      <c r="H536" s="131"/>
      <c r="I536" s="131"/>
      <c r="J536" s="131"/>
      <c r="K536" s="131"/>
    </row>
    <row r="537" spans="2:12" ht="14.4">
      <c r="B537" s="773" t="s">
        <v>564</v>
      </c>
      <c r="C537" s="759" t="s">
        <v>565</v>
      </c>
      <c r="D537" s="759" t="s">
        <v>566</v>
      </c>
      <c r="E537" s="777" t="s">
        <v>533</v>
      </c>
      <c r="F537" s="778"/>
      <c r="G537" s="779"/>
      <c r="H537" s="777" t="s">
        <v>1060</v>
      </c>
      <c r="I537" s="778"/>
      <c r="J537" s="779"/>
      <c r="K537" s="759" t="s">
        <v>1586</v>
      </c>
    </row>
    <row r="538" spans="2:12" ht="72">
      <c r="B538" s="774"/>
      <c r="C538" s="759"/>
      <c r="D538" s="759"/>
      <c r="E538" s="12" t="s">
        <v>549</v>
      </c>
      <c r="F538" s="12" t="s">
        <v>567</v>
      </c>
      <c r="G538" s="12" t="s">
        <v>568</v>
      </c>
      <c r="H538" s="12" t="s">
        <v>550</v>
      </c>
      <c r="I538" s="12" t="s">
        <v>1061</v>
      </c>
      <c r="J538" s="12" t="s">
        <v>568</v>
      </c>
      <c r="K538" s="759"/>
    </row>
    <row r="539" spans="2:12" ht="14.4">
      <c r="B539" s="13"/>
      <c r="C539" s="13"/>
      <c r="D539" s="13"/>
      <c r="E539" s="13"/>
      <c r="F539" s="24"/>
      <c r="G539" s="24"/>
      <c r="H539" s="13"/>
      <c r="I539" s="13"/>
      <c r="J539" s="13"/>
      <c r="K539" s="13"/>
    </row>
    <row r="540" spans="2:12" ht="14.4">
      <c r="B540" s="13"/>
      <c r="C540" s="13"/>
      <c r="D540" s="13"/>
      <c r="E540" s="13"/>
      <c r="F540" s="24"/>
      <c r="G540" s="24"/>
      <c r="H540" s="13"/>
      <c r="I540" s="23"/>
      <c r="J540" s="23"/>
      <c r="K540" s="23"/>
    </row>
    <row r="541" spans="2:12" ht="14.4">
      <c r="B541" s="13"/>
      <c r="C541" s="13"/>
      <c r="D541" s="13"/>
      <c r="E541" s="13"/>
      <c r="F541" s="24"/>
      <c r="G541" s="24"/>
      <c r="H541" s="13"/>
      <c r="I541" s="23"/>
      <c r="J541" s="23"/>
      <c r="K541" s="23"/>
    </row>
    <row r="542" spans="2:12" ht="14.4">
      <c r="B542" s="13"/>
      <c r="C542" s="13"/>
      <c r="D542" s="13"/>
      <c r="E542" s="13"/>
      <c r="F542" s="24"/>
      <c r="G542" s="24"/>
      <c r="H542" s="13"/>
      <c r="I542" s="23"/>
      <c r="J542" s="23"/>
      <c r="K542" s="23"/>
    </row>
    <row r="543" spans="2:12" ht="14.4">
      <c r="B543" s="13"/>
      <c r="C543" s="13"/>
      <c r="D543" s="13"/>
      <c r="E543" s="13"/>
      <c r="F543" s="24"/>
      <c r="G543" s="24"/>
      <c r="H543" s="13"/>
      <c r="I543" s="23"/>
      <c r="J543" s="23"/>
      <c r="K543" s="23"/>
    </row>
    <row r="544" spans="2:12" ht="14.4">
      <c r="B544" s="13"/>
      <c r="C544" s="13"/>
      <c r="D544" s="13"/>
      <c r="E544" s="13"/>
      <c r="F544" s="24"/>
      <c r="G544" s="24"/>
      <c r="H544" s="13"/>
      <c r="I544" s="23"/>
      <c r="J544" s="23"/>
      <c r="K544" s="23"/>
    </row>
    <row r="545" spans="2:11" ht="14.4">
      <c r="B545" s="15" t="s">
        <v>278</v>
      </c>
      <c r="C545" s="15"/>
      <c r="D545" s="15"/>
      <c r="E545" s="15">
        <f>SUM(E539:E544)</f>
        <v>0</v>
      </c>
      <c r="F545" s="15"/>
      <c r="G545" s="15"/>
      <c r="H545" s="15"/>
      <c r="I545" s="15">
        <f>SUM(I539:I544)</f>
        <v>0</v>
      </c>
      <c r="J545" s="15"/>
      <c r="K545" s="390"/>
    </row>
    <row r="546" spans="2:11" ht="14.4">
      <c r="B546" s="19"/>
      <c r="C546" s="19"/>
      <c r="D546" s="131"/>
      <c r="E546" s="131"/>
      <c r="F546" s="131"/>
      <c r="G546" s="131"/>
      <c r="H546" s="131"/>
      <c r="I546" s="131"/>
      <c r="J546" s="131"/>
      <c r="K546" s="131"/>
    </row>
    <row r="547" spans="2:11" ht="14.4">
      <c r="B547" s="372" t="s">
        <v>1414</v>
      </c>
      <c r="C547" s="372"/>
      <c r="D547" s="373"/>
      <c r="E547" s="373"/>
      <c r="F547" s="373"/>
      <c r="G547" s="373"/>
      <c r="H547" s="373"/>
      <c r="I547" s="374"/>
      <c r="J547" s="131"/>
      <c r="K547" s="131"/>
    </row>
    <row r="548" spans="2:11" ht="14.4">
      <c r="B548" s="756"/>
      <c r="C548" s="756"/>
      <c r="D548" s="756"/>
      <c r="E548" s="756"/>
      <c r="F548" s="756"/>
      <c r="G548" s="756"/>
      <c r="H548" s="756"/>
      <c r="I548" s="756"/>
      <c r="J548" s="131"/>
      <c r="K548" s="131"/>
    </row>
    <row r="549" spans="2:11" ht="14.4">
      <c r="B549" s="375" t="s">
        <v>1469</v>
      </c>
      <c r="C549" s="375"/>
      <c r="D549" s="375"/>
      <c r="E549" s="375"/>
      <c r="F549" s="375"/>
      <c r="G549" s="375"/>
      <c r="H549" s="375"/>
      <c r="I549" s="375"/>
      <c r="J549" s="131"/>
      <c r="K549" s="131"/>
    </row>
    <row r="550" spans="2:11" ht="14.4">
      <c r="B550" s="756"/>
      <c r="C550" s="756"/>
      <c r="D550" s="756"/>
      <c r="E550" s="756"/>
      <c r="F550" s="756"/>
      <c r="G550" s="756"/>
      <c r="H550" s="756"/>
      <c r="I550" s="756"/>
      <c r="J550" s="131"/>
      <c r="K550" s="131"/>
    </row>
    <row r="551" spans="2:11" ht="43.2">
      <c r="B551" s="116" t="s">
        <v>1416</v>
      </c>
      <c r="C551" s="116"/>
      <c r="D551" s="139"/>
      <c r="E551" s="373"/>
      <c r="F551" s="373"/>
      <c r="G551" s="373"/>
      <c r="H551" s="373"/>
      <c r="I551" s="373"/>
      <c r="J551" s="131"/>
      <c r="K551" s="131"/>
    </row>
    <row r="552" spans="2:11" ht="14.4">
      <c r="B552" s="116" t="s">
        <v>1417</v>
      </c>
      <c r="C552" s="116"/>
      <c r="D552" s="139"/>
      <c r="E552" s="373"/>
      <c r="F552" s="373"/>
      <c r="G552" s="373"/>
      <c r="H552" s="373"/>
      <c r="I552" s="373"/>
      <c r="J552" s="131"/>
      <c r="K552" s="131"/>
    </row>
    <row r="553" spans="2:11" ht="14.4">
      <c r="B553" s="116" t="s">
        <v>549</v>
      </c>
      <c r="C553" s="116"/>
      <c r="D553" s="139"/>
      <c r="E553" s="373"/>
      <c r="F553" s="373"/>
      <c r="G553" s="373"/>
      <c r="H553" s="373"/>
      <c r="I553" s="373"/>
      <c r="J553" s="131"/>
      <c r="K553" s="131"/>
    </row>
    <row r="554" spans="2:11" ht="28.8">
      <c r="B554" s="116" t="s">
        <v>1455</v>
      </c>
      <c r="C554" s="116"/>
      <c r="D554" s="139"/>
      <c r="E554" s="373"/>
      <c r="F554" s="373"/>
      <c r="G554" s="373"/>
      <c r="H554" s="373"/>
      <c r="I554" s="373"/>
      <c r="J554" s="131"/>
      <c r="K554" s="131"/>
    </row>
    <row r="555" spans="2:11" ht="14.4">
      <c r="B555" s="131"/>
      <c r="C555" s="131"/>
      <c r="D555" s="131"/>
      <c r="E555" s="131"/>
      <c r="F555" s="131"/>
      <c r="G555" s="131"/>
      <c r="H555" s="131"/>
      <c r="I555" s="131"/>
      <c r="J555" s="131"/>
      <c r="K555" s="131"/>
    </row>
    <row r="556" spans="2:11" ht="14.4">
      <c r="B556" s="131"/>
      <c r="C556" s="131"/>
      <c r="D556" s="131"/>
      <c r="E556" s="131"/>
      <c r="F556" s="131"/>
      <c r="G556" s="131"/>
      <c r="H556" s="131"/>
      <c r="I556" s="131"/>
      <c r="J556" s="131"/>
      <c r="K556" s="131"/>
    </row>
    <row r="558" spans="2:11" ht="25.8">
      <c r="B558" s="757" t="s">
        <v>1587</v>
      </c>
      <c r="C558" s="757"/>
      <c r="D558" s="757"/>
      <c r="E558" s="757"/>
      <c r="F558" s="757"/>
      <c r="G558" s="757"/>
      <c r="H558" s="757"/>
      <c r="I558" s="757"/>
    </row>
    <row r="559" spans="2:11" ht="25.8">
      <c r="B559" s="758" t="s">
        <v>1556</v>
      </c>
      <c r="C559" s="758"/>
      <c r="D559" s="758"/>
      <c r="E559" s="758"/>
      <c r="F559" s="758"/>
      <c r="G559" s="758"/>
      <c r="H559" s="758"/>
      <c r="I559" s="758"/>
    </row>
    <row r="560" spans="2:11" ht="14.4">
      <c r="B560" s="131"/>
      <c r="C560" s="131"/>
      <c r="D560" s="131"/>
      <c r="E560" s="131"/>
      <c r="F560" s="131"/>
      <c r="G560" s="131"/>
      <c r="H560" s="131"/>
      <c r="I560" s="131"/>
    </row>
    <row r="561" spans="2:9" ht="14.4">
      <c r="B561" s="389"/>
      <c r="C561" s="131"/>
      <c r="D561" s="131"/>
      <c r="E561" s="131"/>
      <c r="F561" s="131"/>
      <c r="G561" s="131"/>
      <c r="H561" s="131"/>
      <c r="I561" s="131"/>
    </row>
    <row r="562" spans="2:9" ht="14.4">
      <c r="B562" s="773" t="s">
        <v>564</v>
      </c>
      <c r="C562" s="759" t="s">
        <v>566</v>
      </c>
      <c r="D562" s="777" t="s">
        <v>533</v>
      </c>
      <c r="E562" s="778"/>
      <c r="F562" s="779"/>
      <c r="G562" s="777" t="s">
        <v>1060</v>
      </c>
      <c r="H562" s="778"/>
      <c r="I562" s="779"/>
    </row>
    <row r="563" spans="2:9" ht="43.2">
      <c r="B563" s="774"/>
      <c r="C563" s="759"/>
      <c r="D563" s="12" t="s">
        <v>549</v>
      </c>
      <c r="E563" s="12" t="s">
        <v>567</v>
      </c>
      <c r="F563" s="12" t="s">
        <v>568</v>
      </c>
      <c r="G563" s="12" t="s">
        <v>550</v>
      </c>
      <c r="H563" s="12" t="s">
        <v>1061</v>
      </c>
      <c r="I563" s="12" t="s">
        <v>568</v>
      </c>
    </row>
    <row r="564" spans="2:9" ht="14.4">
      <c r="B564" s="13"/>
      <c r="C564" s="13"/>
      <c r="D564" s="24"/>
      <c r="E564" s="27"/>
      <c r="F564" s="28"/>
      <c r="G564" s="13"/>
      <c r="H564" s="13"/>
      <c r="I564" s="13"/>
    </row>
    <row r="565" spans="2:9" ht="14.4">
      <c r="B565" s="13"/>
      <c r="C565" s="13"/>
      <c r="D565" s="24"/>
      <c r="E565" s="27"/>
      <c r="F565" s="28"/>
      <c r="G565" s="13"/>
      <c r="H565" s="23"/>
      <c r="I565" s="23"/>
    </row>
    <row r="566" spans="2:9" ht="14.4">
      <c r="B566" s="13"/>
      <c r="C566" s="13"/>
      <c r="D566" s="24"/>
      <c r="E566" s="29"/>
      <c r="F566" s="28"/>
      <c r="G566" s="13"/>
      <c r="H566" s="23"/>
      <c r="I566" s="23"/>
    </row>
    <row r="567" spans="2:9" ht="14.4">
      <c r="B567" s="13"/>
      <c r="C567" s="13"/>
      <c r="D567" s="13"/>
      <c r="E567" s="29"/>
      <c r="F567" s="24"/>
      <c r="G567" s="13"/>
      <c r="H567" s="23"/>
      <c r="I567" s="23"/>
    </row>
    <row r="568" spans="2:9" ht="14.4">
      <c r="B568" s="13"/>
      <c r="C568" s="13"/>
      <c r="D568" s="13"/>
      <c r="E568" s="29"/>
      <c r="F568" s="24"/>
      <c r="G568" s="13"/>
      <c r="H568" s="23"/>
      <c r="I568" s="23"/>
    </row>
    <row r="569" spans="2:9" ht="14.4">
      <c r="B569" s="13"/>
      <c r="C569" s="13"/>
      <c r="D569" s="13"/>
      <c r="E569" s="24"/>
      <c r="F569" s="24"/>
      <c r="G569" s="13"/>
      <c r="H569" s="23"/>
      <c r="I569" s="23"/>
    </row>
    <row r="570" spans="2:9" ht="14.4">
      <c r="B570" s="15" t="s">
        <v>278</v>
      </c>
      <c r="C570" s="15"/>
      <c r="D570" s="15"/>
      <c r="E570" s="16">
        <f>SUM(E564:E569)</f>
        <v>0</v>
      </c>
      <c r="F570" s="15"/>
      <c r="G570" s="15"/>
      <c r="H570" s="15">
        <f>SUM(H564:H569)</f>
        <v>0</v>
      </c>
      <c r="I570" s="15"/>
    </row>
    <row r="571" spans="2:9" ht="14.4">
      <c r="B571" s="19"/>
      <c r="C571" s="131"/>
      <c r="D571" s="131"/>
      <c r="E571" s="131"/>
      <c r="F571" s="131"/>
      <c r="G571" s="131"/>
      <c r="H571" s="131"/>
      <c r="I571" s="131"/>
    </row>
    <row r="572" spans="2:9" ht="14.4">
      <c r="B572" s="372" t="s">
        <v>1414</v>
      </c>
      <c r="C572" s="373"/>
      <c r="D572" s="373"/>
      <c r="E572" s="373"/>
      <c r="F572" s="373"/>
      <c r="G572" s="373"/>
      <c r="H572" s="374"/>
      <c r="I572" s="131"/>
    </row>
    <row r="573" spans="2:9" ht="14.4">
      <c r="B573" s="756"/>
      <c r="C573" s="756"/>
      <c r="D573" s="756"/>
      <c r="E573" s="756"/>
      <c r="F573" s="756"/>
      <c r="G573" s="756"/>
      <c r="H573" s="756"/>
      <c r="I573" s="131"/>
    </row>
    <row r="574" spans="2:9" ht="14.4">
      <c r="B574" s="375" t="s">
        <v>1469</v>
      </c>
      <c r="C574" s="375"/>
      <c r="D574" s="375"/>
      <c r="E574" s="375"/>
      <c r="F574" s="375"/>
      <c r="G574" s="375"/>
      <c r="H574" s="375"/>
      <c r="I574" s="131"/>
    </row>
    <row r="575" spans="2:9" ht="14.4">
      <c r="B575" s="756"/>
      <c r="C575" s="756"/>
      <c r="D575" s="756"/>
      <c r="E575" s="756"/>
      <c r="F575" s="756"/>
      <c r="G575" s="756"/>
      <c r="H575" s="756"/>
      <c r="I575" s="131"/>
    </row>
    <row r="576" spans="2:9" ht="43.2">
      <c r="B576" s="116" t="s">
        <v>1416</v>
      </c>
      <c r="C576" s="134"/>
      <c r="D576" s="373"/>
      <c r="E576" s="373"/>
      <c r="F576" s="373"/>
      <c r="G576" s="373"/>
      <c r="H576" s="373"/>
      <c r="I576" s="131"/>
    </row>
    <row r="577" spans="2:10" ht="14.4">
      <c r="B577" s="116" t="s">
        <v>1417</v>
      </c>
      <c r="C577" s="134"/>
      <c r="D577" s="373"/>
      <c r="E577" s="373"/>
      <c r="F577" s="373"/>
      <c r="G577" s="373"/>
      <c r="H577" s="373"/>
      <c r="I577" s="131"/>
    </row>
    <row r="578" spans="2:10" ht="14.4">
      <c r="B578" s="116" t="s">
        <v>549</v>
      </c>
      <c r="C578" s="139"/>
      <c r="D578" s="373"/>
      <c r="E578" s="373"/>
      <c r="F578" s="373"/>
      <c r="G578" s="373"/>
      <c r="H578" s="373"/>
      <c r="I578" s="131"/>
    </row>
    <row r="579" spans="2:10" ht="28.8">
      <c r="B579" s="116" t="s">
        <v>1455</v>
      </c>
      <c r="C579" s="139"/>
      <c r="D579" s="373"/>
      <c r="E579" s="373"/>
      <c r="F579" s="373"/>
      <c r="G579" s="373"/>
      <c r="H579" s="373"/>
      <c r="I579" s="131"/>
    </row>
    <row r="582" spans="2:10" ht="25.8">
      <c r="B582" s="757" t="s">
        <v>1382</v>
      </c>
      <c r="C582" s="757"/>
      <c r="D582" s="757"/>
      <c r="E582" s="757"/>
      <c r="F582" s="757"/>
      <c r="G582" s="757"/>
      <c r="H582" s="757"/>
      <c r="I582" s="757"/>
      <c r="J582" s="131"/>
    </row>
    <row r="583" spans="2:10" ht="25.8">
      <c r="B583" s="758" t="s">
        <v>1580</v>
      </c>
      <c r="C583" s="758"/>
      <c r="D583" s="758"/>
      <c r="E583" s="758"/>
      <c r="F583" s="758"/>
      <c r="G583" s="758"/>
      <c r="H583" s="758"/>
      <c r="I583" s="758"/>
      <c r="J583" s="131"/>
    </row>
    <row r="584" spans="2:10" ht="14.4">
      <c r="B584" s="131"/>
      <c r="C584" s="131"/>
      <c r="D584" s="131"/>
      <c r="E584" s="131"/>
      <c r="F584" s="131"/>
      <c r="G584" s="131"/>
      <c r="H584" s="131"/>
      <c r="I584" s="131"/>
      <c r="J584" s="131"/>
    </row>
    <row r="585" spans="2:10" ht="14.4">
      <c r="B585" s="389"/>
      <c r="C585" s="131"/>
      <c r="D585" s="131"/>
      <c r="E585" s="131"/>
      <c r="F585" s="131"/>
      <c r="G585" s="131"/>
      <c r="H585" s="131"/>
      <c r="I585" s="131"/>
      <c r="J585" s="131"/>
    </row>
    <row r="586" spans="2:10" ht="14.4">
      <c r="B586" s="773" t="s">
        <v>564</v>
      </c>
      <c r="C586" s="759" t="s">
        <v>566</v>
      </c>
      <c r="D586" s="777" t="s">
        <v>533</v>
      </c>
      <c r="E586" s="778"/>
      <c r="F586" s="779"/>
      <c r="G586" s="777" t="s">
        <v>1060</v>
      </c>
      <c r="H586" s="778"/>
      <c r="I586" s="779"/>
      <c r="J586" s="391"/>
    </row>
    <row r="587" spans="2:10" ht="43.2">
      <c r="B587" s="774"/>
      <c r="C587" s="759"/>
      <c r="D587" s="12" t="s">
        <v>549</v>
      </c>
      <c r="E587" s="12" t="s">
        <v>567</v>
      </c>
      <c r="F587" s="12" t="s">
        <v>568</v>
      </c>
      <c r="G587" s="12" t="s">
        <v>550</v>
      </c>
      <c r="H587" s="12" t="s">
        <v>1061</v>
      </c>
      <c r="I587" s="12" t="s">
        <v>568</v>
      </c>
      <c r="J587" s="391"/>
    </row>
    <row r="588" spans="2:10" ht="14.4">
      <c r="B588" s="13"/>
      <c r="C588" s="13"/>
      <c r="D588" s="13"/>
      <c r="E588" s="24"/>
      <c r="F588" s="24"/>
      <c r="G588" s="13"/>
      <c r="H588" s="13"/>
      <c r="I588" s="13"/>
      <c r="J588" s="131"/>
    </row>
    <row r="589" spans="2:10" ht="14.4">
      <c r="B589" s="13"/>
      <c r="C589" s="13"/>
      <c r="D589" s="13"/>
      <c r="E589" s="24"/>
      <c r="F589" s="24"/>
      <c r="G589" s="13"/>
      <c r="H589" s="23"/>
      <c r="I589" s="23"/>
      <c r="J589" s="131"/>
    </row>
    <row r="590" spans="2:10" ht="14.4">
      <c r="B590" s="13"/>
      <c r="C590" s="13"/>
      <c r="D590" s="13"/>
      <c r="E590" s="24"/>
      <c r="F590" s="24"/>
      <c r="G590" s="13"/>
      <c r="H590" s="23"/>
      <c r="I590" s="23"/>
      <c r="J590" s="131"/>
    </row>
    <row r="591" spans="2:10" ht="14.4">
      <c r="B591" s="13"/>
      <c r="C591" s="13"/>
      <c r="D591" s="13"/>
      <c r="E591" s="24"/>
      <c r="F591" s="24"/>
      <c r="G591" s="13"/>
      <c r="H591" s="23"/>
      <c r="I591" s="23"/>
      <c r="J591" s="131"/>
    </row>
    <row r="592" spans="2:10" ht="14.4">
      <c r="B592" s="13"/>
      <c r="C592" s="13"/>
      <c r="D592" s="13"/>
      <c r="E592" s="24"/>
      <c r="F592" s="24"/>
      <c r="G592" s="13"/>
      <c r="H592" s="23"/>
      <c r="I592" s="23"/>
      <c r="J592" s="131"/>
    </row>
    <row r="593" spans="2:10" ht="14.4">
      <c r="B593" s="13"/>
      <c r="C593" s="13"/>
      <c r="D593" s="13"/>
      <c r="E593" s="24"/>
      <c r="F593" s="24"/>
      <c r="G593" s="13"/>
      <c r="H593" s="23"/>
      <c r="I593" s="23"/>
      <c r="J593" s="196" t="s">
        <v>1807</v>
      </c>
    </row>
    <row r="594" spans="2:10" ht="14.4">
      <c r="B594" s="15" t="s">
        <v>278</v>
      </c>
      <c r="C594" s="15"/>
      <c r="D594" s="15">
        <f>SUM(D588:D593)</f>
        <v>0</v>
      </c>
      <c r="E594" s="15"/>
      <c r="F594" s="15"/>
      <c r="G594" s="15"/>
      <c r="H594" s="15">
        <f>SUM(H588:H593)</f>
        <v>0</v>
      </c>
      <c r="I594" s="15"/>
      <c r="J594" s="131"/>
    </row>
    <row r="595" spans="2:10" ht="14.4">
      <c r="B595" s="19"/>
      <c r="C595" s="131"/>
      <c r="D595" s="131"/>
      <c r="E595" s="131"/>
      <c r="F595" s="131"/>
      <c r="G595" s="131"/>
      <c r="H595" s="131"/>
      <c r="I595" s="131"/>
      <c r="J595" s="131"/>
    </row>
    <row r="596" spans="2:10" ht="14.4">
      <c r="B596" s="372" t="s">
        <v>1414</v>
      </c>
      <c r="C596" s="373"/>
      <c r="D596" s="373"/>
      <c r="E596" s="373"/>
      <c r="F596" s="373"/>
      <c r="G596" s="373"/>
      <c r="H596" s="374"/>
      <c r="I596" s="131"/>
      <c r="J596" s="131"/>
    </row>
    <row r="597" spans="2:10" ht="14.4">
      <c r="B597" s="756"/>
      <c r="C597" s="756"/>
      <c r="D597" s="756"/>
      <c r="E597" s="756"/>
      <c r="F597" s="756"/>
      <c r="G597" s="756"/>
      <c r="H597" s="756"/>
      <c r="I597" s="131"/>
      <c r="J597" s="131"/>
    </row>
    <row r="598" spans="2:10" ht="14.4">
      <c r="B598" s="375" t="s">
        <v>1469</v>
      </c>
      <c r="C598" s="375"/>
      <c r="D598" s="375"/>
      <c r="E598" s="375"/>
      <c r="F598" s="375"/>
      <c r="G598" s="375"/>
      <c r="H598" s="375"/>
      <c r="I598" s="131"/>
      <c r="J598" s="131"/>
    </row>
    <row r="599" spans="2:10" ht="14.4">
      <c r="B599" s="756"/>
      <c r="C599" s="756"/>
      <c r="D599" s="756"/>
      <c r="E599" s="756"/>
      <c r="F599" s="756"/>
      <c r="G599" s="756"/>
      <c r="H599" s="756"/>
      <c r="I599" s="131"/>
      <c r="J599" s="131"/>
    </row>
    <row r="600" spans="2:10" ht="43.2">
      <c r="B600" s="116" t="s">
        <v>1416</v>
      </c>
      <c r="C600" s="139"/>
      <c r="D600" s="373"/>
      <c r="E600" s="373"/>
      <c r="F600" s="373"/>
      <c r="G600" s="373"/>
      <c r="H600" s="373"/>
      <c r="I600" s="131"/>
      <c r="J600" s="131"/>
    </row>
    <row r="601" spans="2:10" ht="14.4">
      <c r="B601" s="116" t="s">
        <v>1417</v>
      </c>
      <c r="C601" s="139"/>
      <c r="D601" s="373"/>
      <c r="E601" s="373"/>
      <c r="F601" s="373"/>
      <c r="G601" s="373"/>
      <c r="H601" s="373"/>
      <c r="I601" s="131"/>
      <c r="J601" s="131"/>
    </row>
    <row r="602" spans="2:10" ht="14.4">
      <c r="B602" s="116" t="s">
        <v>549</v>
      </c>
      <c r="C602" s="139"/>
      <c r="D602" s="373"/>
      <c r="E602" s="373"/>
      <c r="F602" s="373"/>
      <c r="G602" s="373"/>
      <c r="H602" s="373"/>
      <c r="I602" s="131"/>
      <c r="J602" s="131"/>
    </row>
    <row r="603" spans="2:10" ht="28.8">
      <c r="B603" s="116" t="s">
        <v>1455</v>
      </c>
      <c r="C603" s="139"/>
      <c r="D603" s="373"/>
      <c r="E603" s="373"/>
      <c r="F603" s="373"/>
      <c r="G603" s="373"/>
      <c r="H603" s="373"/>
      <c r="I603" s="131"/>
      <c r="J603" s="131"/>
    </row>
    <row r="604" spans="2:10" ht="14.4">
      <c r="B604" s="131"/>
      <c r="C604" s="131"/>
      <c r="D604" s="131"/>
      <c r="E604" s="131"/>
      <c r="F604" s="131"/>
      <c r="G604" s="131"/>
      <c r="H604" s="131"/>
      <c r="I604" s="131"/>
      <c r="J604" s="131"/>
    </row>
    <row r="609" spans="2:10" ht="25.8">
      <c r="B609" s="757" t="s">
        <v>1588</v>
      </c>
      <c r="C609" s="757"/>
      <c r="D609" s="757"/>
      <c r="E609" s="757"/>
      <c r="F609" s="757"/>
      <c r="G609" s="757"/>
      <c r="H609" s="757"/>
      <c r="I609" s="757"/>
      <c r="J609" s="757"/>
    </row>
    <row r="610" spans="2:10" ht="25.8">
      <c r="B610" s="758" t="s">
        <v>1589</v>
      </c>
      <c r="C610" s="758"/>
      <c r="D610" s="758"/>
      <c r="E610" s="758"/>
      <c r="F610" s="758"/>
      <c r="G610" s="758"/>
      <c r="H610" s="758"/>
      <c r="I610" s="758"/>
      <c r="J610" s="758"/>
    </row>
    <row r="611" spans="2:10" ht="14.4">
      <c r="B611" s="131"/>
      <c r="C611" s="131"/>
      <c r="D611" s="132"/>
      <c r="E611" s="132"/>
      <c r="F611" s="224"/>
      <c r="G611" s="224"/>
      <c r="H611" s="224"/>
      <c r="I611" s="224"/>
      <c r="J611" s="131"/>
    </row>
    <row r="612" spans="2:10" ht="14.4">
      <c r="B612" s="131"/>
      <c r="C612" s="131"/>
      <c r="D612" s="131"/>
      <c r="E612" s="131"/>
      <c r="F612" s="131"/>
      <c r="G612" s="131"/>
      <c r="H612" s="131"/>
      <c r="I612" s="131"/>
      <c r="J612" s="131"/>
    </row>
    <row r="613" spans="2:10" ht="14.4">
      <c r="B613" s="773" t="s">
        <v>1590</v>
      </c>
      <c r="C613" s="759" t="s">
        <v>1591</v>
      </c>
      <c r="D613" s="759" t="s">
        <v>1592</v>
      </c>
      <c r="E613" s="759" t="s">
        <v>377</v>
      </c>
      <c r="F613" s="759" t="s">
        <v>1593</v>
      </c>
      <c r="G613" s="759" t="s">
        <v>1594</v>
      </c>
      <c r="H613" s="759" t="s">
        <v>1595</v>
      </c>
      <c r="I613" s="759"/>
      <c r="J613" s="776" t="s">
        <v>1596</v>
      </c>
    </row>
    <row r="614" spans="2:10" ht="14.4">
      <c r="B614" s="774"/>
      <c r="C614" s="759"/>
      <c r="D614" s="759"/>
      <c r="E614" s="759"/>
      <c r="F614" s="759"/>
      <c r="G614" s="759"/>
      <c r="H614" s="12" t="s">
        <v>1597</v>
      </c>
      <c r="I614" s="377" t="s">
        <v>1598</v>
      </c>
      <c r="J614" s="776"/>
    </row>
    <row r="615" spans="2:10" ht="14.4">
      <c r="B615" s="24"/>
      <c r="C615" s="24"/>
      <c r="D615" s="24"/>
      <c r="E615" s="24"/>
      <c r="F615" s="13"/>
      <c r="G615" s="13"/>
      <c r="H615" s="13"/>
      <c r="I615" s="24"/>
      <c r="J615" s="392"/>
    </row>
    <row r="616" spans="2:10" ht="14.4">
      <c r="B616" s="24"/>
      <c r="C616" s="24"/>
      <c r="D616" s="24"/>
      <c r="E616" s="24"/>
      <c r="F616" s="13"/>
      <c r="G616" s="13"/>
      <c r="H616" s="13"/>
      <c r="I616" s="24"/>
      <c r="J616" s="393"/>
    </row>
    <row r="617" spans="2:10" ht="14.4">
      <c r="B617" s="24"/>
      <c r="C617" s="24"/>
      <c r="D617" s="24"/>
      <c r="E617" s="24"/>
      <c r="F617" s="13"/>
      <c r="G617" s="13"/>
      <c r="H617" s="13"/>
      <c r="I617" s="24"/>
      <c r="J617" s="393"/>
    </row>
    <row r="618" spans="2:10" ht="14.4">
      <c r="B618" s="24"/>
      <c r="C618" s="24"/>
      <c r="D618" s="24"/>
      <c r="E618" s="24"/>
      <c r="F618" s="13"/>
      <c r="G618" s="13"/>
      <c r="H618" s="13"/>
      <c r="I618" s="24"/>
      <c r="J618" s="393"/>
    </row>
    <row r="619" spans="2:10" ht="14.4">
      <c r="B619" s="24"/>
      <c r="C619" s="24"/>
      <c r="D619" s="24"/>
      <c r="E619" s="24"/>
      <c r="F619" s="13"/>
      <c r="G619" s="13"/>
      <c r="H619" s="13"/>
      <c r="I619" s="24"/>
      <c r="J619" s="393"/>
    </row>
    <row r="620" spans="2:10" ht="14.4">
      <c r="B620" s="24"/>
      <c r="C620" s="24"/>
      <c r="D620" s="24"/>
      <c r="E620" s="24"/>
      <c r="F620" s="13"/>
      <c r="G620" s="13"/>
      <c r="H620" s="13"/>
      <c r="I620" s="24"/>
      <c r="J620" s="393"/>
    </row>
    <row r="621" spans="2:10" ht="14.4">
      <c r="B621" s="131"/>
      <c r="C621" s="131"/>
      <c r="D621" s="135"/>
      <c r="E621" s="135"/>
      <c r="F621" s="131"/>
      <c r="G621" s="131"/>
      <c r="H621" s="131"/>
      <c r="I621" s="131"/>
      <c r="J621" s="131"/>
    </row>
    <row r="622" spans="2:10" ht="14.4">
      <c r="B622" s="372" t="s">
        <v>1414</v>
      </c>
      <c r="C622" s="372"/>
      <c r="D622" s="373"/>
      <c r="E622" s="373"/>
      <c r="F622" s="373"/>
      <c r="G622" s="373"/>
      <c r="H622" s="373"/>
      <c r="I622" s="373"/>
      <c r="J622" s="131"/>
    </row>
    <row r="623" spans="2:10" ht="14.4">
      <c r="B623" s="756"/>
      <c r="C623" s="756"/>
      <c r="D623" s="756"/>
      <c r="E623" s="756"/>
      <c r="F623" s="756"/>
      <c r="G623" s="756"/>
      <c r="H623" s="756"/>
      <c r="I623" s="756"/>
      <c r="J623" s="131"/>
    </row>
    <row r="624" spans="2:10" ht="14.4">
      <c r="B624" s="375" t="s">
        <v>1469</v>
      </c>
      <c r="C624" s="375"/>
      <c r="D624" s="375"/>
      <c r="E624" s="375"/>
      <c r="F624" s="375"/>
      <c r="G624" s="375"/>
      <c r="H624" s="375"/>
      <c r="I624" s="375"/>
      <c r="J624" s="131"/>
    </row>
    <row r="625" spans="2:10" ht="14.4">
      <c r="B625" s="756"/>
      <c r="C625" s="756"/>
      <c r="D625" s="756"/>
      <c r="E625" s="756"/>
      <c r="F625" s="756"/>
      <c r="G625" s="756"/>
      <c r="H625" s="756"/>
      <c r="I625" s="756"/>
      <c r="J625" s="131"/>
    </row>
    <row r="626" spans="2:10" ht="43.2">
      <c r="B626" s="116" t="s">
        <v>1416</v>
      </c>
      <c r="C626" s="116"/>
      <c r="D626" s="139"/>
      <c r="E626" s="131"/>
      <c r="F626" s="373"/>
      <c r="G626" s="373"/>
      <c r="H626" s="373"/>
      <c r="I626" s="373"/>
      <c r="J626" s="131"/>
    </row>
    <row r="627" spans="2:10" ht="14.4">
      <c r="B627" s="116" t="s">
        <v>1417</v>
      </c>
      <c r="C627" s="116"/>
      <c r="D627" s="139"/>
      <c r="E627" s="131"/>
      <c r="F627" s="373"/>
      <c r="G627" s="373"/>
      <c r="H627" s="373"/>
      <c r="I627" s="373"/>
      <c r="J627" s="131"/>
    </row>
    <row r="628" spans="2:10" ht="14.4">
      <c r="B628" s="116" t="s">
        <v>549</v>
      </c>
      <c r="C628" s="116"/>
      <c r="D628" s="139"/>
      <c r="E628" s="131"/>
      <c r="F628" s="373"/>
      <c r="G628" s="373"/>
      <c r="H628" s="373"/>
      <c r="I628" s="373"/>
      <c r="J628" s="131"/>
    </row>
    <row r="629" spans="2:10" ht="28.8">
      <c r="B629" s="116" t="s">
        <v>1455</v>
      </c>
      <c r="C629" s="116"/>
      <c r="D629" s="139"/>
      <c r="E629" s="131"/>
      <c r="F629" s="373"/>
      <c r="G629" s="373"/>
      <c r="H629" s="373"/>
      <c r="I629" s="373"/>
      <c r="J629" s="131"/>
    </row>
    <row r="635" spans="2:10" ht="25.8">
      <c r="B635" s="757" t="s">
        <v>1599</v>
      </c>
      <c r="C635" s="757"/>
      <c r="D635" s="757"/>
      <c r="E635" s="757"/>
      <c r="F635" s="757"/>
      <c r="G635" s="757"/>
      <c r="H635" s="131"/>
    </row>
    <row r="636" spans="2:10" ht="25.8">
      <c r="B636" s="758" t="s">
        <v>1419</v>
      </c>
      <c r="C636" s="758"/>
      <c r="D636" s="758"/>
      <c r="E636" s="758"/>
      <c r="F636" s="758"/>
      <c r="G636" s="758"/>
      <c r="H636" s="131"/>
    </row>
    <row r="637" spans="2:10" ht="14.4">
      <c r="B637" s="131"/>
      <c r="C637" s="131"/>
      <c r="D637" s="131"/>
      <c r="E637" s="131"/>
      <c r="F637" s="131"/>
      <c r="G637" s="131"/>
      <c r="H637" s="131"/>
    </row>
    <row r="638" spans="2:10" ht="14.4">
      <c r="B638" s="389"/>
      <c r="C638" s="131"/>
      <c r="D638" s="131"/>
      <c r="E638" s="131"/>
      <c r="F638" s="131"/>
      <c r="G638" s="131"/>
      <c r="H638" s="131"/>
    </row>
    <row r="639" spans="2:10" ht="14.4">
      <c r="B639" s="773" t="s">
        <v>1600</v>
      </c>
      <c r="C639" s="759" t="s">
        <v>1601</v>
      </c>
      <c r="D639" s="759" t="s">
        <v>1602</v>
      </c>
      <c r="E639" s="759"/>
      <c r="F639" s="759"/>
      <c r="G639" s="759" t="s">
        <v>1603</v>
      </c>
      <c r="H639" s="131"/>
    </row>
    <row r="640" spans="2:10" ht="86.4">
      <c r="B640" s="774"/>
      <c r="C640" s="759"/>
      <c r="D640" s="12" t="s">
        <v>1604</v>
      </c>
      <c r="E640" s="12" t="s">
        <v>1605</v>
      </c>
      <c r="F640" s="12" t="s">
        <v>1606</v>
      </c>
      <c r="G640" s="759"/>
      <c r="H640" s="131"/>
    </row>
    <row r="641" spans="2:8" ht="14.4">
      <c r="B641" s="13"/>
      <c r="C641" s="13"/>
      <c r="D641" s="13"/>
      <c r="E641" s="13"/>
      <c r="F641" s="13"/>
      <c r="G641" s="13"/>
      <c r="H641" s="131"/>
    </row>
    <row r="642" spans="2:8" ht="14.4">
      <c r="B642" s="13"/>
      <c r="C642" s="13"/>
      <c r="D642" s="13"/>
      <c r="E642" s="13"/>
      <c r="F642" s="13"/>
      <c r="G642" s="23"/>
      <c r="H642" s="131"/>
    </row>
    <row r="643" spans="2:8" ht="14.4">
      <c r="B643" s="13"/>
      <c r="C643" s="13"/>
      <c r="D643" s="13"/>
      <c r="E643" s="13"/>
      <c r="F643" s="13"/>
      <c r="G643" s="23"/>
      <c r="H643" s="131"/>
    </row>
    <row r="644" spans="2:8" ht="14.4">
      <c r="B644" s="13"/>
      <c r="C644" s="13"/>
      <c r="D644" s="13"/>
      <c r="E644" s="13"/>
      <c r="F644" s="13"/>
      <c r="G644" s="23"/>
      <c r="H644" s="131"/>
    </row>
    <row r="645" spans="2:8" ht="14.4">
      <c r="B645" s="13"/>
      <c r="C645" s="13"/>
      <c r="D645" s="13"/>
      <c r="E645" s="13"/>
      <c r="F645" s="13"/>
      <c r="G645" s="23"/>
      <c r="H645" s="131"/>
    </row>
    <row r="646" spans="2:8" ht="14.4">
      <c r="B646" s="13"/>
      <c r="C646" s="13"/>
      <c r="D646" s="13"/>
      <c r="E646" s="13"/>
      <c r="F646" s="13"/>
      <c r="G646" s="23"/>
      <c r="H646" s="196" t="s">
        <v>1807</v>
      </c>
    </row>
    <row r="647" spans="2:8" ht="14.4">
      <c r="B647" s="15" t="s">
        <v>278</v>
      </c>
      <c r="C647" s="394"/>
      <c r="D647" s="15">
        <f>SUM(D641:D646)</f>
        <v>0</v>
      </c>
      <c r="E647" s="15">
        <f>SUM(E641:E646)</f>
        <v>0</v>
      </c>
      <c r="F647" s="15">
        <f>SUM(F641:F646)</f>
        <v>0</v>
      </c>
      <c r="G647" s="395"/>
      <c r="H647" s="131"/>
    </row>
    <row r="648" spans="2:8" ht="14.4">
      <c r="B648" s="19"/>
      <c r="C648" s="131"/>
      <c r="D648" s="131"/>
      <c r="E648" s="131"/>
      <c r="F648" s="131"/>
      <c r="G648" s="131"/>
      <c r="H648" s="131"/>
    </row>
    <row r="649" spans="2:8" ht="14.4">
      <c r="B649" s="372" t="s">
        <v>1414</v>
      </c>
      <c r="C649" s="373"/>
      <c r="D649" s="373"/>
      <c r="E649" s="373"/>
      <c r="F649" s="373"/>
      <c r="G649" s="373"/>
      <c r="H649" s="373"/>
    </row>
    <row r="650" spans="2:8">
      <c r="B650" s="756"/>
      <c r="C650" s="756"/>
      <c r="D650" s="756"/>
      <c r="E650" s="756"/>
      <c r="F650" s="756"/>
      <c r="G650" s="756"/>
      <c r="H650" s="756"/>
    </row>
    <row r="651" spans="2:8" ht="14.4">
      <c r="B651" s="375" t="s">
        <v>1469</v>
      </c>
      <c r="C651" s="375"/>
      <c r="D651" s="375"/>
      <c r="E651" s="375"/>
      <c r="F651" s="375"/>
      <c r="G651" s="375"/>
      <c r="H651" s="375"/>
    </row>
    <row r="652" spans="2:8">
      <c r="B652" s="756"/>
      <c r="C652" s="756"/>
      <c r="D652" s="756"/>
      <c r="E652" s="756"/>
      <c r="F652" s="756"/>
      <c r="G652" s="756"/>
      <c r="H652" s="756"/>
    </row>
    <row r="653" spans="2:8" ht="43.2">
      <c r="B653" s="116" t="s">
        <v>1416</v>
      </c>
      <c r="C653" s="139"/>
      <c r="D653" s="131"/>
      <c r="E653" s="373"/>
      <c r="F653" s="373"/>
      <c r="G653" s="373"/>
      <c r="H653" s="373"/>
    </row>
    <row r="654" spans="2:8" ht="14.4">
      <c r="B654" s="116" t="s">
        <v>1417</v>
      </c>
      <c r="C654" s="139"/>
      <c r="D654" s="131"/>
      <c r="E654" s="373"/>
      <c r="F654" s="373"/>
      <c r="G654" s="373"/>
      <c r="H654" s="373"/>
    </row>
    <row r="655" spans="2:8" ht="14.4">
      <c r="B655" s="116" t="s">
        <v>549</v>
      </c>
      <c r="C655" s="139"/>
      <c r="D655" s="131"/>
      <c r="E655" s="373"/>
      <c r="F655" s="373"/>
      <c r="G655" s="373"/>
      <c r="H655" s="373"/>
    </row>
    <row r="656" spans="2:8" ht="28.8">
      <c r="B656" s="116" t="s">
        <v>1455</v>
      </c>
      <c r="C656" s="139"/>
      <c r="D656" s="131"/>
      <c r="E656" s="373"/>
      <c r="F656" s="373"/>
      <c r="G656" s="373"/>
      <c r="H656" s="373"/>
    </row>
    <row r="657" spans="2:10" ht="14.4">
      <c r="B657" s="131"/>
      <c r="C657" s="131"/>
      <c r="D657" s="131"/>
      <c r="E657" s="131"/>
      <c r="F657" s="131"/>
      <c r="G657" s="131"/>
      <c r="H657" s="131"/>
    </row>
    <row r="658" spans="2:10" ht="14.4">
      <c r="B658" s="131"/>
      <c r="C658" s="131"/>
      <c r="D658" s="131"/>
      <c r="E658" s="131"/>
      <c r="F658" s="131"/>
      <c r="G658" s="131"/>
      <c r="H658" s="131"/>
    </row>
    <row r="659" spans="2:10" ht="25.8">
      <c r="B659" s="757" t="s">
        <v>1829</v>
      </c>
      <c r="C659" s="757"/>
      <c r="D659" s="757"/>
      <c r="E659" s="757"/>
      <c r="F659" s="757"/>
      <c r="G659" s="757"/>
      <c r="H659" s="757"/>
      <c r="I659" s="757"/>
      <c r="J659" s="757"/>
    </row>
    <row r="660" spans="2:10" ht="25.8">
      <c r="B660" s="758" t="s">
        <v>1419</v>
      </c>
      <c r="C660" s="758"/>
      <c r="D660" s="758"/>
      <c r="E660" s="758"/>
      <c r="F660" s="758"/>
      <c r="G660" s="758"/>
      <c r="H660" s="758"/>
      <c r="I660" s="758"/>
      <c r="J660" s="758"/>
    </row>
    <row r="661" spans="2:10" ht="14.4">
      <c r="B661" s="131"/>
      <c r="C661" s="131"/>
      <c r="D661" s="131"/>
      <c r="E661" s="131"/>
      <c r="F661" s="131"/>
      <c r="G661" s="131"/>
      <c r="H661" s="131"/>
      <c r="I661" s="131"/>
      <c r="J661" s="131"/>
    </row>
    <row r="662" spans="2:10" ht="14.4">
      <c r="B662" s="131"/>
      <c r="C662" s="131"/>
      <c r="D662" s="131"/>
      <c r="E662" s="131"/>
      <c r="F662" s="131"/>
      <c r="G662" s="131"/>
      <c r="H662" s="131"/>
      <c r="I662" s="131"/>
      <c r="J662" s="131"/>
    </row>
    <row r="663" spans="2:10" ht="14.4">
      <c r="B663" s="773" t="s">
        <v>1607</v>
      </c>
      <c r="C663" s="759" t="s">
        <v>1608</v>
      </c>
      <c r="D663" s="773" t="s">
        <v>463</v>
      </c>
      <c r="E663" s="759" t="s">
        <v>1609</v>
      </c>
      <c r="F663" s="759"/>
      <c r="G663" s="759"/>
      <c r="H663" s="759"/>
      <c r="I663" s="759"/>
      <c r="J663" s="759" t="s">
        <v>1610</v>
      </c>
    </row>
    <row r="664" spans="2:10" ht="57.6">
      <c r="B664" s="774"/>
      <c r="C664" s="759"/>
      <c r="D664" s="774"/>
      <c r="E664" s="12" t="s">
        <v>1611</v>
      </c>
      <c r="F664" s="12" t="s">
        <v>1612</v>
      </c>
      <c r="G664" s="12" t="s">
        <v>1613</v>
      </c>
      <c r="H664" s="12" t="s">
        <v>1614</v>
      </c>
      <c r="I664" s="12" t="s">
        <v>1615</v>
      </c>
      <c r="J664" s="759"/>
    </row>
    <row r="665" spans="2:10" ht="14.4">
      <c r="B665" s="13"/>
      <c r="C665" s="13"/>
      <c r="D665" s="13"/>
      <c r="E665" s="13"/>
      <c r="F665" s="13"/>
      <c r="G665" s="13"/>
      <c r="H665" s="13"/>
      <c r="I665" s="13"/>
      <c r="J665" s="13"/>
    </row>
    <row r="666" spans="2:10" ht="14.4">
      <c r="B666" s="13"/>
      <c r="C666" s="13"/>
      <c r="D666" s="13"/>
      <c r="E666" s="13"/>
      <c r="F666" s="13"/>
      <c r="G666" s="13"/>
      <c r="H666" s="13"/>
      <c r="I666" s="13"/>
      <c r="J666" s="23"/>
    </row>
    <row r="667" spans="2:10" ht="14.4">
      <c r="B667" s="13"/>
      <c r="C667" s="13"/>
      <c r="D667" s="13"/>
      <c r="E667" s="13"/>
      <c r="F667" s="13"/>
      <c r="G667" s="13"/>
      <c r="H667" s="13"/>
      <c r="I667" s="13"/>
      <c r="J667" s="23"/>
    </row>
    <row r="668" spans="2:10" ht="14.4">
      <c r="B668" s="13"/>
      <c r="C668" s="13"/>
      <c r="D668" s="13"/>
      <c r="E668" s="13"/>
      <c r="F668" s="13"/>
      <c r="G668" s="13"/>
      <c r="H668" s="13"/>
      <c r="I668" s="13"/>
      <c r="J668" s="23"/>
    </row>
    <row r="669" spans="2:10" ht="14.4">
      <c r="B669" s="13"/>
      <c r="C669" s="13"/>
      <c r="D669" s="13"/>
      <c r="E669" s="13"/>
      <c r="F669" s="13"/>
      <c r="G669" s="13"/>
      <c r="H669" s="13"/>
      <c r="I669" s="13"/>
      <c r="J669" s="23"/>
    </row>
    <row r="670" spans="2:10" ht="14.4">
      <c r="B670" s="13"/>
      <c r="C670" s="13"/>
      <c r="D670" s="13"/>
      <c r="E670" s="13"/>
      <c r="F670" s="13"/>
      <c r="G670" s="13"/>
      <c r="H670" s="13"/>
      <c r="I670" s="13"/>
      <c r="J670" s="23"/>
    </row>
    <row r="671" spans="2:10" ht="14.4">
      <c r="B671" s="15" t="s">
        <v>278</v>
      </c>
      <c r="C671" s="15">
        <f>SUM(C665:C670)</f>
        <v>0</v>
      </c>
      <c r="D671" s="15">
        <f>SUM(D665:D670)</f>
        <v>0</v>
      </c>
      <c r="E671" s="15"/>
      <c r="F671" s="15"/>
      <c r="G671" s="15"/>
      <c r="H671" s="15">
        <f>SUM(H665:H670)</f>
        <v>0</v>
      </c>
      <c r="I671" s="15">
        <f>SUM(I665:I670)</f>
        <v>0</v>
      </c>
      <c r="J671" s="390"/>
    </row>
    <row r="672" spans="2:10" ht="14.4">
      <c r="B672" s="19"/>
      <c r="C672" s="131"/>
      <c r="D672" s="131"/>
      <c r="E672" s="131"/>
      <c r="F672" s="131"/>
      <c r="G672" s="131"/>
      <c r="H672" s="131"/>
      <c r="I672" s="131"/>
      <c r="J672" s="131"/>
    </row>
    <row r="673" spans="2:10" ht="14.4">
      <c r="B673" s="372" t="s">
        <v>1414</v>
      </c>
      <c r="C673" s="373"/>
      <c r="D673" s="373"/>
      <c r="E673" s="373"/>
      <c r="F673" s="373"/>
      <c r="G673" s="373"/>
      <c r="H673" s="373"/>
      <c r="I673" s="131"/>
      <c r="J673" s="131"/>
    </row>
    <row r="674" spans="2:10" ht="14.4">
      <c r="B674" s="756"/>
      <c r="C674" s="756"/>
      <c r="D674" s="756"/>
      <c r="E674" s="756"/>
      <c r="F674" s="756"/>
      <c r="G674" s="756"/>
      <c r="H674" s="756"/>
      <c r="I674" s="131"/>
      <c r="J674" s="131"/>
    </row>
    <row r="675" spans="2:10" ht="14.4">
      <c r="B675" s="375" t="s">
        <v>1469</v>
      </c>
      <c r="C675" s="375"/>
      <c r="D675" s="375"/>
      <c r="E675" s="375"/>
      <c r="F675" s="375"/>
      <c r="G675" s="375"/>
      <c r="H675" s="375"/>
      <c r="I675" s="131"/>
      <c r="J675" s="131"/>
    </row>
    <row r="676" spans="2:10" ht="14.4">
      <c r="B676" s="756"/>
      <c r="C676" s="756"/>
      <c r="D676" s="756"/>
      <c r="E676" s="756"/>
      <c r="F676" s="756"/>
      <c r="G676" s="756"/>
      <c r="H676" s="756"/>
      <c r="I676" s="131"/>
      <c r="J676" s="131"/>
    </row>
    <row r="677" spans="2:10" ht="43.2">
      <c r="B677" s="116" t="s">
        <v>1416</v>
      </c>
      <c r="C677" s="139"/>
      <c r="D677" s="131"/>
      <c r="E677" s="373"/>
      <c r="F677" s="373"/>
      <c r="G677" s="373"/>
      <c r="H677" s="373"/>
      <c r="I677" s="131"/>
      <c r="J677" s="131"/>
    </row>
    <row r="678" spans="2:10" ht="14.4">
      <c r="B678" s="116" t="s">
        <v>1417</v>
      </c>
      <c r="C678" s="139"/>
      <c r="D678" s="131"/>
      <c r="E678" s="373"/>
      <c r="F678" s="373"/>
      <c r="G678" s="373"/>
      <c r="H678" s="373"/>
      <c r="I678" s="131"/>
      <c r="J678" s="131"/>
    </row>
    <row r="679" spans="2:10" ht="14.4">
      <c r="B679" s="116" t="s">
        <v>549</v>
      </c>
      <c r="C679" s="139"/>
      <c r="D679" s="131"/>
      <c r="E679" s="373"/>
      <c r="F679" s="373"/>
      <c r="G679" s="373"/>
      <c r="H679" s="373"/>
      <c r="I679" s="131"/>
      <c r="J679" s="131"/>
    </row>
    <row r="680" spans="2:10" ht="28.8">
      <c r="B680" s="116" t="s">
        <v>1455</v>
      </c>
      <c r="C680" s="139"/>
      <c r="D680" s="131"/>
      <c r="E680" s="373"/>
      <c r="F680" s="373"/>
      <c r="G680" s="373"/>
      <c r="H680" s="373"/>
      <c r="I680" s="131"/>
      <c r="J680" s="131"/>
    </row>
    <row r="681" spans="2:10" ht="14.4">
      <c r="B681" s="131"/>
      <c r="C681" s="131"/>
      <c r="D681" s="131"/>
      <c r="E681" s="131"/>
      <c r="F681" s="131"/>
      <c r="G681" s="131"/>
      <c r="H681" s="131"/>
      <c r="I681" s="131"/>
      <c r="J681" s="131"/>
    </row>
    <row r="686" spans="2:10" ht="25.8">
      <c r="B686" s="757" t="s">
        <v>1616</v>
      </c>
      <c r="C686" s="757"/>
      <c r="D686" s="757"/>
      <c r="E686" s="757"/>
      <c r="F686" s="757"/>
      <c r="G686" s="757"/>
      <c r="H686" s="757"/>
    </row>
    <row r="687" spans="2:10" ht="25.8">
      <c r="B687" s="758" t="s">
        <v>1580</v>
      </c>
      <c r="C687" s="758"/>
      <c r="D687" s="758"/>
      <c r="E687" s="758"/>
      <c r="F687" s="758"/>
      <c r="G687" s="758"/>
      <c r="H687" s="758"/>
    </row>
    <row r="688" spans="2:10" ht="14.4">
      <c r="B688" s="132"/>
      <c r="C688" s="132"/>
      <c r="D688" s="132"/>
      <c r="E688" s="132"/>
      <c r="F688" s="132"/>
      <c r="G688" s="132"/>
      <c r="H688" s="132"/>
    </row>
    <row r="689" spans="2:8" ht="14.4">
      <c r="B689" s="396" t="s">
        <v>1617</v>
      </c>
      <c r="C689" s="397" t="s">
        <v>549</v>
      </c>
      <c r="D689" s="397" t="s">
        <v>1618</v>
      </c>
      <c r="E689" s="397" t="s">
        <v>1429</v>
      </c>
      <c r="F689" s="397" t="s">
        <v>434</v>
      </c>
      <c r="G689" s="398"/>
      <c r="H689" s="397" t="s">
        <v>562</v>
      </c>
    </row>
    <row r="690" spans="2:8" ht="14.4">
      <c r="B690" s="399" t="s">
        <v>1619</v>
      </c>
      <c r="C690" s="400" t="s">
        <v>35</v>
      </c>
      <c r="D690" s="399"/>
      <c r="E690" s="399"/>
      <c r="F690" s="399"/>
      <c r="G690" s="132"/>
      <c r="H690" s="399"/>
    </row>
    <row r="691" spans="2:8" ht="14.4">
      <c r="B691" s="399" t="s">
        <v>1620</v>
      </c>
      <c r="C691" s="400" t="s">
        <v>35</v>
      </c>
      <c r="D691" s="399"/>
      <c r="E691" s="399"/>
      <c r="F691" s="399"/>
      <c r="G691" s="132"/>
      <c r="H691" s="399"/>
    </row>
    <row r="692" spans="2:8" ht="14.4">
      <c r="B692" s="399" t="s">
        <v>1621</v>
      </c>
      <c r="C692" s="400" t="s">
        <v>35</v>
      </c>
      <c r="D692" s="399"/>
      <c r="E692" s="399"/>
      <c r="F692" s="399"/>
      <c r="G692" s="132"/>
      <c r="H692" s="399"/>
    </row>
    <row r="693" spans="2:8" ht="14.4">
      <c r="B693" s="132"/>
      <c r="C693" s="132"/>
      <c r="D693" s="132"/>
      <c r="E693" s="132"/>
      <c r="F693" s="132"/>
      <c r="G693" s="132"/>
      <c r="H693" s="132"/>
    </row>
    <row r="694" spans="2:8" ht="14.4">
      <c r="B694" s="399" t="s">
        <v>1622</v>
      </c>
      <c r="C694" s="399"/>
      <c r="D694" s="399"/>
      <c r="E694" s="399"/>
      <c r="F694" s="399"/>
      <c r="G694" s="132"/>
      <c r="H694" s="401" t="s">
        <v>1623</v>
      </c>
    </row>
    <row r="695" spans="2:8" ht="14.4">
      <c r="B695" s="399" t="s">
        <v>1624</v>
      </c>
      <c r="C695" s="399"/>
      <c r="D695" s="399"/>
      <c r="E695" s="399"/>
      <c r="F695" s="399"/>
      <c r="G695" s="132"/>
      <c r="H695" s="401" t="s">
        <v>1623</v>
      </c>
    </row>
    <row r="696" spans="2:8" ht="14.4">
      <c r="B696" s="399" t="s">
        <v>1625</v>
      </c>
      <c r="C696" s="399"/>
      <c r="D696" s="399"/>
      <c r="E696" s="399"/>
      <c r="F696" s="399"/>
      <c r="G696" s="132"/>
      <c r="H696" s="401" t="s">
        <v>1623</v>
      </c>
    </row>
    <row r="697" spans="2:8" ht="14.4">
      <c r="B697" s="132"/>
      <c r="C697" s="132"/>
      <c r="D697" s="132"/>
      <c r="E697" s="132"/>
      <c r="F697" s="132"/>
      <c r="G697" s="132"/>
      <c r="H697" s="132"/>
    </row>
    <row r="698" spans="2:8" ht="14.4">
      <c r="B698" s="399" t="s">
        <v>1626</v>
      </c>
      <c r="C698" s="399"/>
      <c r="D698" s="399"/>
      <c r="E698" s="399"/>
      <c r="F698" s="399"/>
      <c r="G698" s="132"/>
      <c r="H698" s="399"/>
    </row>
    <row r="699" spans="2:8" ht="14.4">
      <c r="B699" s="399" t="s">
        <v>1626</v>
      </c>
      <c r="C699" s="399"/>
      <c r="D699" s="399"/>
      <c r="E699" s="399"/>
      <c r="F699" s="399"/>
      <c r="G699" s="132"/>
      <c r="H699" s="399"/>
    </row>
    <row r="700" spans="2:8" ht="14.4">
      <c r="B700" s="399" t="s">
        <v>1626</v>
      </c>
      <c r="C700" s="399"/>
      <c r="D700" s="399"/>
      <c r="E700" s="399"/>
      <c r="F700" s="399"/>
      <c r="G700" s="132"/>
      <c r="H700" s="399"/>
    </row>
    <row r="701" spans="2:8" ht="14.4">
      <c r="B701" s="399" t="s">
        <v>1626</v>
      </c>
      <c r="C701" s="399"/>
      <c r="D701" s="399"/>
      <c r="E701" s="399"/>
      <c r="F701" s="399"/>
      <c r="G701" s="132"/>
      <c r="H701" s="399"/>
    </row>
    <row r="702" spans="2:8" ht="14.4">
      <c r="B702" s="402" t="s">
        <v>1627</v>
      </c>
      <c r="C702" s="402"/>
      <c r="D702" s="402">
        <f>SUM(D698:D701)</f>
        <v>0</v>
      </c>
      <c r="E702" s="402">
        <f>SUM(E698:E701)</f>
        <v>0</v>
      </c>
      <c r="F702" s="402">
        <f>SUM(F698:F701)</f>
        <v>0</v>
      </c>
      <c r="G702" s="132"/>
      <c r="H702" s="399"/>
    </row>
    <row r="703" spans="2:8" ht="14.4">
      <c r="B703" s="402" t="s">
        <v>1628</v>
      </c>
      <c r="C703" s="399"/>
      <c r="D703" s="399"/>
      <c r="E703" s="399"/>
      <c r="F703" s="399"/>
      <c r="G703" s="132"/>
      <c r="H703" s="399"/>
    </row>
    <row r="704" spans="2:8" ht="14.4">
      <c r="B704" s="402" t="s">
        <v>1629</v>
      </c>
      <c r="C704" s="399"/>
      <c r="D704" s="399"/>
      <c r="E704" s="399"/>
      <c r="F704" s="399"/>
      <c r="G704" s="132"/>
      <c r="H704" s="399"/>
    </row>
    <row r="705" spans="2:8" ht="14.4">
      <c r="B705" s="132"/>
      <c r="C705" s="132"/>
      <c r="D705" s="132"/>
      <c r="E705" s="132"/>
      <c r="F705" s="132"/>
      <c r="G705" s="132"/>
      <c r="H705" s="132"/>
    </row>
    <row r="706" spans="2:8" ht="14.4">
      <c r="B706" s="399" t="s">
        <v>1630</v>
      </c>
      <c r="C706" s="399"/>
      <c r="D706" s="399"/>
      <c r="E706" s="399"/>
      <c r="F706" s="399"/>
      <c r="G706" s="132"/>
      <c r="H706" s="403"/>
    </row>
    <row r="707" spans="2:8" ht="14.4">
      <c r="B707" s="399" t="s">
        <v>1631</v>
      </c>
      <c r="C707" s="399"/>
      <c r="D707" s="399"/>
      <c r="E707" s="399"/>
      <c r="F707" s="399"/>
      <c r="G707" s="132"/>
      <c r="H707" s="403"/>
    </row>
    <row r="708" spans="2:8" ht="14.4">
      <c r="B708" s="399" t="s">
        <v>1632</v>
      </c>
      <c r="C708" s="399"/>
      <c r="D708" s="399"/>
      <c r="E708" s="399"/>
      <c r="F708" s="399"/>
      <c r="G708" s="132"/>
      <c r="H708" s="403"/>
    </row>
    <row r="709" spans="2:8" ht="14.4">
      <c r="B709" s="132"/>
      <c r="C709" s="132"/>
      <c r="D709" s="132"/>
      <c r="E709" s="132"/>
      <c r="F709" s="132"/>
      <c r="G709" s="132"/>
      <c r="H709" s="132"/>
    </row>
    <row r="710" spans="2:8" ht="14.4">
      <c r="B710" s="399" t="s">
        <v>1633</v>
      </c>
      <c r="C710" s="399"/>
      <c r="D710" s="400" t="s">
        <v>35</v>
      </c>
      <c r="E710" s="399"/>
      <c r="F710" s="399"/>
      <c r="G710" s="132"/>
      <c r="H710" s="401" t="s">
        <v>1623</v>
      </c>
    </row>
    <row r="711" spans="2:8" ht="14.4">
      <c r="B711" s="399" t="s">
        <v>1633</v>
      </c>
      <c r="C711" s="399"/>
      <c r="D711" s="400" t="s">
        <v>35</v>
      </c>
      <c r="E711" s="399"/>
      <c r="F711" s="399"/>
      <c r="G711" s="132"/>
      <c r="H711" s="401" t="s">
        <v>1623</v>
      </c>
    </row>
    <row r="712" spans="2:8" ht="14.4">
      <c r="B712" s="399" t="s">
        <v>1633</v>
      </c>
      <c r="C712" s="399"/>
      <c r="D712" s="400" t="s">
        <v>35</v>
      </c>
      <c r="E712" s="399"/>
      <c r="F712" s="399"/>
      <c r="G712" s="132"/>
      <c r="H712" s="401" t="s">
        <v>1623</v>
      </c>
    </row>
    <row r="713" spans="2:8" ht="14.4">
      <c r="B713" s="399" t="s">
        <v>1633</v>
      </c>
      <c r="C713" s="399"/>
      <c r="D713" s="400" t="s">
        <v>35</v>
      </c>
      <c r="E713" s="399"/>
      <c r="F713" s="399"/>
      <c r="G713" s="132"/>
      <c r="H713" s="401" t="s">
        <v>1623</v>
      </c>
    </row>
    <row r="714" spans="2:8" ht="14.4">
      <c r="B714" s="132"/>
      <c r="C714" s="132"/>
      <c r="D714" s="132"/>
      <c r="E714" s="132"/>
      <c r="F714" s="132"/>
      <c r="G714" s="132"/>
      <c r="H714" s="132"/>
    </row>
    <row r="715" spans="2:8" ht="14.4">
      <c r="B715" s="399" t="s">
        <v>1634</v>
      </c>
      <c r="C715" s="399"/>
      <c r="D715" s="399"/>
      <c r="E715" s="399"/>
      <c r="F715" s="399"/>
      <c r="G715" s="132"/>
      <c r="H715" s="403"/>
    </row>
    <row r="716" spans="2:8" ht="14.4">
      <c r="B716" s="132"/>
      <c r="C716" s="132"/>
      <c r="D716" s="132"/>
      <c r="E716" s="132"/>
      <c r="F716" s="132"/>
      <c r="G716" s="132"/>
      <c r="H716" s="132"/>
    </row>
    <row r="717" spans="2:8" ht="14.4">
      <c r="B717" s="372" t="s">
        <v>1414</v>
      </c>
      <c r="C717" s="373"/>
      <c r="D717" s="373"/>
      <c r="E717" s="373"/>
      <c r="F717" s="373"/>
      <c r="G717" s="373"/>
      <c r="H717" s="373"/>
    </row>
    <row r="718" spans="2:8">
      <c r="B718" s="756"/>
      <c r="C718" s="756"/>
      <c r="D718" s="756"/>
      <c r="E718" s="756"/>
      <c r="F718" s="756"/>
      <c r="G718" s="756"/>
      <c r="H718" s="756"/>
    </row>
    <row r="719" spans="2:8" ht="14.4">
      <c r="B719" s="375" t="s">
        <v>1469</v>
      </c>
      <c r="C719" s="375"/>
      <c r="D719" s="375"/>
      <c r="E719" s="375"/>
      <c r="F719" s="375"/>
      <c r="G719" s="375"/>
      <c r="H719" s="375"/>
    </row>
    <row r="720" spans="2:8">
      <c r="B720" s="756"/>
      <c r="C720" s="756"/>
      <c r="D720" s="756"/>
      <c r="E720" s="756"/>
      <c r="F720" s="756"/>
      <c r="G720" s="756"/>
      <c r="H720" s="756"/>
    </row>
    <row r="721" spans="2:22" ht="43.2">
      <c r="B721" s="116" t="s">
        <v>1416</v>
      </c>
      <c r="C721" s="139"/>
      <c r="D721" s="131"/>
      <c r="E721" s="373"/>
      <c r="F721" s="373"/>
      <c r="G721" s="373"/>
      <c r="H721" s="373"/>
    </row>
    <row r="722" spans="2:22" ht="14.4">
      <c r="B722" s="116" t="s">
        <v>1417</v>
      </c>
      <c r="C722" s="139"/>
      <c r="D722" s="131"/>
      <c r="E722" s="373"/>
      <c r="F722" s="373"/>
      <c r="G722" s="373"/>
      <c r="H722" s="373"/>
    </row>
    <row r="723" spans="2:22" ht="14.4">
      <c r="B723" s="116" t="s">
        <v>549</v>
      </c>
      <c r="C723" s="139"/>
      <c r="D723" s="131"/>
      <c r="E723" s="373"/>
      <c r="F723" s="373"/>
      <c r="G723" s="373"/>
      <c r="H723" s="373"/>
    </row>
    <row r="724" spans="2:22" ht="28.8">
      <c r="B724" s="116" t="s">
        <v>1455</v>
      </c>
      <c r="C724" s="139"/>
      <c r="D724" s="131"/>
      <c r="E724" s="373"/>
      <c r="F724" s="373"/>
      <c r="G724" s="373"/>
      <c r="H724" s="373"/>
    </row>
    <row r="725" spans="2:22" ht="14.4">
      <c r="B725" s="132"/>
      <c r="C725" s="132"/>
      <c r="D725" s="132"/>
      <c r="E725" s="132"/>
      <c r="F725" s="132"/>
      <c r="G725" s="132"/>
      <c r="H725" s="132"/>
    </row>
    <row r="731" spans="2:22" ht="25.8">
      <c r="B731" s="367" t="s">
        <v>1635</v>
      </c>
      <c r="C731" s="367"/>
      <c r="D731" s="367"/>
      <c r="E731" s="367"/>
      <c r="F731" s="367"/>
      <c r="G731" s="367"/>
      <c r="H731" s="367"/>
      <c r="I731" s="367"/>
      <c r="J731" s="367"/>
      <c r="K731" s="367"/>
      <c r="L731" s="367"/>
      <c r="M731" s="367"/>
      <c r="N731" s="367"/>
      <c r="O731" s="367"/>
      <c r="P731" s="367"/>
      <c r="Q731" s="367"/>
      <c r="R731" s="367"/>
      <c r="S731" s="367"/>
      <c r="T731" s="367"/>
      <c r="U731" s="367"/>
      <c r="V731" s="367"/>
    </row>
    <row r="732" spans="2:22" ht="25.8">
      <c r="B732" s="758" t="s">
        <v>1580</v>
      </c>
      <c r="C732" s="758"/>
      <c r="D732" s="758"/>
      <c r="E732" s="758"/>
      <c r="F732" s="758"/>
      <c r="G732" s="404"/>
      <c r="H732" s="404"/>
      <c r="I732" s="404"/>
      <c r="J732" s="404"/>
      <c r="K732" s="404"/>
      <c r="L732" s="404"/>
      <c r="M732" s="404"/>
      <c r="N732" s="404"/>
      <c r="O732" s="404"/>
      <c r="P732" s="404"/>
      <c r="Q732" s="404"/>
      <c r="R732" s="404"/>
      <c r="S732" s="404"/>
      <c r="T732" s="404"/>
      <c r="U732" s="404"/>
      <c r="V732" s="404"/>
    </row>
    <row r="733" spans="2:22" ht="14.4">
      <c r="B733" s="405"/>
      <c r="C733" s="405"/>
      <c r="D733" s="405"/>
      <c r="E733" s="405"/>
      <c r="F733" s="405"/>
      <c r="G733" s="406"/>
      <c r="H733" s="406"/>
      <c r="I733" s="406"/>
      <c r="J733" s="406"/>
      <c r="K733" s="406"/>
      <c r="L733" s="406"/>
      <c r="M733" s="406"/>
      <c r="N733" s="406"/>
      <c r="O733" s="406"/>
      <c r="P733" s="406"/>
      <c r="Q733" s="406"/>
      <c r="R733" s="406"/>
      <c r="S733" s="406"/>
      <c r="T733" s="406"/>
      <c r="U733" s="406"/>
      <c r="V733" s="406"/>
    </row>
    <row r="734" spans="2:22" ht="14.4">
      <c r="B734" s="405"/>
      <c r="C734" s="405"/>
      <c r="D734" s="405"/>
      <c r="E734" s="405"/>
      <c r="F734" s="405"/>
      <c r="G734" s="406"/>
      <c r="H734" s="406"/>
      <c r="I734" s="406"/>
      <c r="J734" s="406"/>
      <c r="K734" s="406"/>
      <c r="L734" s="406"/>
      <c r="M734" s="406"/>
      <c r="N734" s="406"/>
      <c r="O734" s="406"/>
      <c r="P734" s="406"/>
      <c r="Q734" s="406"/>
      <c r="R734" s="406"/>
      <c r="S734" s="406"/>
      <c r="T734" s="406"/>
      <c r="U734" s="406"/>
      <c r="V734" s="406"/>
    </row>
    <row r="735" spans="2:22" ht="14.4">
      <c r="B735" s="769" t="s">
        <v>1636</v>
      </c>
      <c r="C735" s="769"/>
      <c r="D735" s="769"/>
      <c r="E735" s="769"/>
      <c r="F735" s="769"/>
      <c r="G735" s="770" t="s">
        <v>1644</v>
      </c>
      <c r="H735" s="770"/>
      <c r="I735" s="770"/>
      <c r="J735" s="770"/>
      <c r="K735" s="770" t="s">
        <v>1645</v>
      </c>
      <c r="L735" s="770"/>
      <c r="M735" s="770"/>
      <c r="N735" s="770"/>
      <c r="O735" s="770"/>
      <c r="P735" s="770"/>
      <c r="Q735" s="770"/>
      <c r="R735" s="770"/>
      <c r="S735" s="770"/>
      <c r="T735" s="770"/>
      <c r="U735" s="771" t="s">
        <v>1830</v>
      </c>
      <c r="V735" s="771"/>
    </row>
    <row r="736" spans="2:22" ht="28.8">
      <c r="B736" s="772" t="s">
        <v>1637</v>
      </c>
      <c r="C736" s="772"/>
      <c r="D736" s="772"/>
      <c r="E736" s="772" t="s">
        <v>1638</v>
      </c>
      <c r="F736" s="772"/>
      <c r="G736" s="407" t="s">
        <v>1637</v>
      </c>
      <c r="H736" s="772" t="s">
        <v>1638</v>
      </c>
      <c r="I736" s="772"/>
      <c r="J736" s="772"/>
      <c r="K736" s="772" t="s">
        <v>1637</v>
      </c>
      <c r="L736" s="772"/>
      <c r="M736" s="772"/>
      <c r="N736" s="772"/>
      <c r="O736" s="772"/>
      <c r="P736" s="772" t="s">
        <v>1638</v>
      </c>
      <c r="Q736" s="772"/>
      <c r="R736" s="772"/>
      <c r="S736" s="772"/>
      <c r="T736" s="772"/>
      <c r="U736" s="772" t="s">
        <v>1637</v>
      </c>
      <c r="V736" s="772"/>
    </row>
    <row r="737" spans="2:22" ht="129.6">
      <c r="B737" s="12" t="s">
        <v>1639</v>
      </c>
      <c r="C737" s="12" t="s">
        <v>1640</v>
      </c>
      <c r="D737" s="12" t="s">
        <v>1641</v>
      </c>
      <c r="E737" s="12" t="s">
        <v>1642</v>
      </c>
      <c r="F737" s="12" t="s">
        <v>1643</v>
      </c>
      <c r="G737" s="12" t="s">
        <v>1646</v>
      </c>
      <c r="H737" s="12" t="s">
        <v>1647</v>
      </c>
      <c r="I737" s="12" t="s">
        <v>1648</v>
      </c>
      <c r="J737" s="12" t="s">
        <v>1649</v>
      </c>
      <c r="K737" s="12" t="s">
        <v>1831</v>
      </c>
      <c r="L737" s="12" t="s">
        <v>1650</v>
      </c>
      <c r="M737" s="12" t="s">
        <v>1651</v>
      </c>
      <c r="N737" s="12" t="s">
        <v>1652</v>
      </c>
      <c r="O737" s="12" t="s">
        <v>1653</v>
      </c>
      <c r="P737" s="12" t="s">
        <v>1654</v>
      </c>
      <c r="Q737" s="12" t="s">
        <v>1655</v>
      </c>
      <c r="R737" s="12" t="s">
        <v>1656</v>
      </c>
      <c r="S737" s="12" t="s">
        <v>1657</v>
      </c>
      <c r="T737" s="12" t="s">
        <v>1832</v>
      </c>
      <c r="U737" s="12" t="s">
        <v>1833</v>
      </c>
      <c r="V737" s="12" t="s">
        <v>1834</v>
      </c>
    </row>
    <row r="738" spans="2:22" ht="14.4">
      <c r="B738" s="408" t="s">
        <v>14</v>
      </c>
      <c r="C738" s="408"/>
      <c r="D738" s="409"/>
      <c r="E738" s="408"/>
      <c r="F738" s="410"/>
      <c r="G738" s="408"/>
      <c r="H738" s="411"/>
      <c r="I738" s="408"/>
      <c r="J738" s="408"/>
      <c r="K738" s="412"/>
      <c r="L738" s="413"/>
      <c r="M738" s="413"/>
      <c r="N738" s="408"/>
      <c r="O738" s="408"/>
      <c r="P738" s="414"/>
      <c r="Q738" s="408"/>
      <c r="R738" s="409"/>
      <c r="S738" s="408"/>
      <c r="T738" s="408"/>
      <c r="U738" s="410"/>
      <c r="V738" s="408"/>
    </row>
    <row r="739" spans="2:22" ht="14.4">
      <c r="B739" s="408" t="s">
        <v>14</v>
      </c>
      <c r="C739" s="408"/>
      <c r="D739" s="409"/>
      <c r="E739" s="408"/>
      <c r="F739" s="410"/>
      <c r="G739" s="408"/>
      <c r="H739" s="411"/>
      <c r="I739" s="408"/>
      <c r="J739" s="408"/>
      <c r="K739" s="412"/>
      <c r="L739" s="413"/>
      <c r="M739" s="413"/>
      <c r="N739" s="408"/>
      <c r="O739" s="408"/>
      <c r="P739" s="413"/>
      <c r="Q739" s="408"/>
      <c r="R739" s="409"/>
      <c r="S739" s="408"/>
      <c r="T739" s="408"/>
      <c r="U739" s="410"/>
      <c r="V739" s="408"/>
    </row>
    <row r="740" spans="2:22" ht="14.4">
      <c r="B740" s="408" t="s">
        <v>14</v>
      </c>
      <c r="C740" s="408"/>
      <c r="D740" s="408"/>
      <c r="E740" s="408"/>
      <c r="F740" s="408"/>
      <c r="G740" s="408"/>
      <c r="H740" s="408"/>
      <c r="I740" s="408"/>
      <c r="J740" s="408"/>
      <c r="K740" s="412"/>
      <c r="L740" s="415"/>
      <c r="M740" s="408"/>
      <c r="N740" s="408"/>
      <c r="O740" s="408"/>
      <c r="P740" s="408"/>
      <c r="Q740" s="408"/>
      <c r="R740" s="408"/>
      <c r="S740" s="408"/>
      <c r="T740" s="408"/>
      <c r="U740" s="408"/>
      <c r="V740" s="408"/>
    </row>
    <row r="741" spans="2:22" ht="14.4">
      <c r="B741" s="408" t="s">
        <v>14</v>
      </c>
      <c r="C741" s="408"/>
      <c r="D741" s="408"/>
      <c r="E741" s="408"/>
      <c r="F741" s="408"/>
      <c r="G741" s="408"/>
      <c r="H741" s="408"/>
      <c r="I741" s="408"/>
      <c r="J741" s="408"/>
      <c r="K741" s="412"/>
      <c r="L741" s="415"/>
      <c r="M741" s="408"/>
      <c r="N741" s="408"/>
      <c r="O741" s="408"/>
      <c r="P741" s="408"/>
      <c r="Q741" s="408"/>
      <c r="R741" s="408"/>
      <c r="S741" s="408"/>
      <c r="T741" s="408"/>
      <c r="U741" s="408"/>
      <c r="V741" s="408"/>
    </row>
    <row r="742" spans="2:22" ht="14.4">
      <c r="B742" s="408" t="s">
        <v>14</v>
      </c>
      <c r="C742" s="408"/>
      <c r="D742" s="408"/>
      <c r="E742" s="408"/>
      <c r="F742" s="408"/>
      <c r="G742" s="408"/>
      <c r="H742" s="408"/>
      <c r="I742" s="408"/>
      <c r="J742" s="408"/>
      <c r="K742" s="412"/>
      <c r="L742" s="415"/>
      <c r="M742" s="408"/>
      <c r="N742" s="408"/>
      <c r="O742" s="408"/>
      <c r="P742" s="408"/>
      <c r="Q742" s="408"/>
      <c r="R742" s="408"/>
      <c r="S742" s="408"/>
      <c r="T742" s="408"/>
      <c r="U742" s="408"/>
      <c r="V742" s="408"/>
    </row>
    <row r="743" spans="2:22" ht="14.4">
      <c r="B743" s="405"/>
      <c r="C743" s="405"/>
      <c r="D743" s="416"/>
      <c r="E743" s="417" t="s">
        <v>1429</v>
      </c>
      <c r="F743" s="417" t="s">
        <v>434</v>
      </c>
      <c r="G743" s="406"/>
      <c r="H743" s="417" t="s">
        <v>562</v>
      </c>
      <c r="I743" s="406"/>
      <c r="J743" s="406"/>
      <c r="K743" s="406"/>
      <c r="L743" s="406"/>
      <c r="M743" s="406"/>
      <c r="N743" s="406"/>
      <c r="O743" s="406"/>
      <c r="P743" s="406"/>
      <c r="Q743" s="406"/>
      <c r="R743" s="406"/>
      <c r="S743" s="406"/>
      <c r="T743" s="406"/>
      <c r="U743" s="406"/>
      <c r="V743" s="406"/>
    </row>
    <row r="744" spans="2:22" ht="14.4">
      <c r="B744" s="372" t="s">
        <v>1414</v>
      </c>
      <c r="C744" s="373"/>
      <c r="D744" s="373"/>
      <c r="E744" s="373"/>
      <c r="F744" s="373"/>
      <c r="G744" s="373"/>
      <c r="H744" s="373"/>
      <c r="I744" s="406"/>
      <c r="J744" s="406"/>
      <c r="K744" s="406"/>
      <c r="L744" s="406"/>
      <c r="M744" s="406"/>
      <c r="N744" s="406"/>
      <c r="O744" s="406"/>
      <c r="P744" s="406"/>
      <c r="Q744" s="406"/>
      <c r="R744" s="406"/>
      <c r="S744" s="406"/>
      <c r="T744" s="406"/>
      <c r="U744" s="406"/>
      <c r="V744" s="406"/>
    </row>
    <row r="745" spans="2:22" ht="14.4">
      <c r="B745" s="756"/>
      <c r="C745" s="756"/>
      <c r="D745" s="756"/>
      <c r="E745" s="756"/>
      <c r="F745" s="756"/>
      <c r="G745" s="756"/>
      <c r="H745" s="756"/>
      <c r="I745" s="406"/>
      <c r="J745" s="406"/>
      <c r="K745" s="406"/>
      <c r="L745" s="406"/>
      <c r="M745" s="406"/>
      <c r="N745" s="406"/>
      <c r="O745" s="406"/>
      <c r="P745" s="406"/>
      <c r="Q745" s="406"/>
      <c r="R745" s="406"/>
      <c r="S745" s="406"/>
      <c r="T745" s="406"/>
      <c r="U745" s="406"/>
      <c r="V745" s="406"/>
    </row>
    <row r="746" spans="2:22" ht="14.4">
      <c r="B746" s="375" t="s">
        <v>1469</v>
      </c>
      <c r="C746" s="375"/>
      <c r="D746" s="375"/>
      <c r="E746" s="375"/>
      <c r="F746" s="375"/>
      <c r="G746" s="375"/>
      <c r="H746" s="375"/>
      <c r="I746" s="406"/>
      <c r="J746" s="406"/>
      <c r="K746" s="406"/>
      <c r="L746" s="406"/>
      <c r="M746" s="406"/>
      <c r="N746" s="406"/>
      <c r="O746" s="406"/>
      <c r="P746" s="406"/>
      <c r="Q746" s="406"/>
      <c r="R746" s="406"/>
      <c r="S746" s="406"/>
      <c r="T746" s="406"/>
      <c r="U746" s="406"/>
      <c r="V746" s="406"/>
    </row>
    <row r="747" spans="2:22" ht="14.4">
      <c r="B747" s="756"/>
      <c r="C747" s="756"/>
      <c r="D747" s="756"/>
      <c r="E747" s="756"/>
      <c r="F747" s="756"/>
      <c r="G747" s="756"/>
      <c r="H747" s="756"/>
      <c r="I747" s="406"/>
      <c r="J747" s="406"/>
      <c r="K747" s="406"/>
      <c r="L747" s="406"/>
      <c r="M747" s="406"/>
      <c r="N747" s="406"/>
      <c r="O747" s="406"/>
      <c r="P747" s="406"/>
      <c r="Q747" s="406"/>
      <c r="R747" s="406"/>
      <c r="S747" s="406"/>
      <c r="T747" s="406"/>
      <c r="U747" s="406"/>
      <c r="V747" s="406"/>
    </row>
    <row r="748" spans="2:22" ht="43.2">
      <c r="B748" s="116" t="s">
        <v>1416</v>
      </c>
      <c r="C748" s="139"/>
      <c r="D748" s="373"/>
      <c r="E748" s="373"/>
      <c r="F748" s="373"/>
      <c r="G748" s="373"/>
      <c r="H748" s="373"/>
      <c r="I748" s="406"/>
      <c r="J748" s="406"/>
      <c r="K748" s="406"/>
      <c r="L748" s="406"/>
      <c r="M748" s="406"/>
      <c r="N748" s="406"/>
      <c r="O748" s="406"/>
      <c r="P748" s="406"/>
      <c r="Q748" s="406"/>
      <c r="R748" s="406"/>
      <c r="S748" s="406"/>
      <c r="T748" s="406"/>
      <c r="U748" s="406"/>
      <c r="V748" s="406"/>
    </row>
    <row r="749" spans="2:22" ht="14.4">
      <c r="B749" s="116" t="s">
        <v>1417</v>
      </c>
      <c r="C749" s="139"/>
      <c r="D749" s="373"/>
      <c r="E749" s="373"/>
      <c r="F749" s="373"/>
      <c r="G749" s="373"/>
      <c r="H749" s="373"/>
      <c r="I749" s="406"/>
      <c r="J749" s="406"/>
      <c r="K749" s="406"/>
      <c r="L749" s="406"/>
      <c r="M749" s="406"/>
      <c r="N749" s="406"/>
      <c r="O749" s="406"/>
      <c r="P749" s="406"/>
      <c r="Q749" s="406"/>
      <c r="R749" s="406"/>
      <c r="S749" s="406"/>
      <c r="T749" s="406"/>
      <c r="U749" s="406"/>
      <c r="V749" s="406"/>
    </row>
    <row r="750" spans="2:22" ht="14.4">
      <c r="B750" s="116" t="s">
        <v>549</v>
      </c>
      <c r="C750" s="139"/>
      <c r="D750" s="373"/>
      <c r="E750" s="373"/>
      <c r="F750" s="373"/>
      <c r="G750" s="373"/>
      <c r="H750" s="373"/>
      <c r="I750" s="406"/>
      <c r="J750" s="406"/>
      <c r="K750" s="406"/>
      <c r="L750" s="406"/>
      <c r="M750" s="406"/>
      <c r="N750" s="406"/>
      <c r="O750" s="406"/>
      <c r="P750" s="406"/>
      <c r="Q750" s="406"/>
      <c r="R750" s="406"/>
      <c r="S750" s="406"/>
      <c r="T750" s="406"/>
      <c r="U750" s="406"/>
      <c r="V750" s="406"/>
    </row>
    <row r="751" spans="2:22" ht="28.8">
      <c r="B751" s="116" t="s">
        <v>1455</v>
      </c>
      <c r="C751" s="139"/>
      <c r="D751" s="373"/>
      <c r="E751" s="373"/>
      <c r="F751" s="373"/>
      <c r="G751" s="373"/>
      <c r="H751" s="373"/>
      <c r="I751" s="406"/>
      <c r="J751" s="406"/>
      <c r="K751" s="406"/>
      <c r="L751" s="406"/>
      <c r="M751" s="406"/>
      <c r="N751" s="406"/>
      <c r="O751" s="406"/>
      <c r="P751" s="406"/>
      <c r="Q751" s="406"/>
      <c r="R751" s="406"/>
      <c r="S751" s="406"/>
      <c r="T751" s="406"/>
      <c r="U751" s="406"/>
      <c r="V751" s="406"/>
    </row>
    <row r="756" spans="3:12" ht="25.8">
      <c r="C756" s="132"/>
      <c r="D756" s="757" t="s">
        <v>1658</v>
      </c>
      <c r="E756" s="757"/>
      <c r="F756" s="757"/>
      <c r="G756" s="757"/>
      <c r="H756" s="757"/>
      <c r="I756" s="757"/>
      <c r="J756" s="757"/>
      <c r="K756" s="757"/>
      <c r="L756" s="757"/>
    </row>
    <row r="757" spans="3:12" ht="25.8">
      <c r="C757" s="132"/>
      <c r="D757" s="758" t="s">
        <v>1580</v>
      </c>
      <c r="E757" s="758"/>
      <c r="F757" s="758"/>
      <c r="G757" s="758"/>
      <c r="H757" s="758"/>
      <c r="I757" s="758"/>
      <c r="J757" s="758"/>
      <c r="K757" s="758"/>
      <c r="L757" s="758"/>
    </row>
    <row r="758" spans="3:12" ht="14.4">
      <c r="C758" s="132"/>
      <c r="D758" s="132"/>
      <c r="E758" s="132"/>
      <c r="F758" s="132"/>
      <c r="G758" s="132"/>
      <c r="H758" s="132"/>
      <c r="I758" s="132"/>
      <c r="J758" s="132"/>
      <c r="K758" s="132"/>
      <c r="L758" s="132"/>
    </row>
    <row r="759" spans="3:12" ht="16.2">
      <c r="C759" s="132"/>
      <c r="D759" s="418" t="s">
        <v>1659</v>
      </c>
      <c r="E759" s="132"/>
      <c r="F759" s="132"/>
      <c r="G759" s="132"/>
      <c r="H759" s="132"/>
      <c r="I759" s="132"/>
      <c r="J759" s="132"/>
      <c r="K759" s="132"/>
      <c r="L759" s="132"/>
    </row>
    <row r="760" spans="3:12" ht="14.4">
      <c r="C760" s="132"/>
      <c r="D760" s="760" t="s">
        <v>1660</v>
      </c>
      <c r="E760" s="762" t="s">
        <v>60</v>
      </c>
      <c r="F760" s="764" t="s">
        <v>1661</v>
      </c>
      <c r="G760" s="764" t="s">
        <v>1662</v>
      </c>
      <c r="H760" s="764"/>
      <c r="I760" s="764"/>
      <c r="J760" s="764"/>
      <c r="K760" s="764"/>
      <c r="L760" s="768"/>
    </row>
    <row r="761" spans="3:12" ht="39.6">
      <c r="C761" s="132"/>
      <c r="D761" s="761"/>
      <c r="E761" s="763"/>
      <c r="F761" s="765"/>
      <c r="G761" s="419" t="s">
        <v>1663</v>
      </c>
      <c r="H761" s="419" t="s">
        <v>1664</v>
      </c>
      <c r="I761" s="419" t="s">
        <v>1665</v>
      </c>
      <c r="J761" s="419" t="s">
        <v>1835</v>
      </c>
      <c r="K761" s="419" t="s">
        <v>1666</v>
      </c>
      <c r="L761" s="420" t="s">
        <v>1667</v>
      </c>
    </row>
    <row r="762" spans="3:12" ht="14.4">
      <c r="C762" s="132"/>
      <c r="D762" s="421" t="s">
        <v>441</v>
      </c>
      <c r="E762" s="422" t="s">
        <v>79</v>
      </c>
      <c r="F762" s="423">
        <f>SUM(G762:L762)</f>
        <v>0</v>
      </c>
      <c r="G762" s="422"/>
      <c r="H762" s="422"/>
      <c r="I762" s="422"/>
      <c r="J762" s="422"/>
      <c r="K762" s="422"/>
      <c r="L762" s="424"/>
    </row>
    <row r="763" spans="3:12" ht="14.4">
      <c r="C763" s="132"/>
      <c r="D763" s="425" t="s">
        <v>442</v>
      </c>
      <c r="E763" s="426" t="s">
        <v>79</v>
      </c>
      <c r="F763" s="427">
        <f t="shared" ref="F763:F772" si="4">SUM(G763:L763)</f>
        <v>0</v>
      </c>
      <c r="G763" s="426"/>
      <c r="H763" s="426"/>
      <c r="I763" s="426"/>
      <c r="J763" s="426"/>
      <c r="K763" s="426"/>
      <c r="L763" s="428"/>
    </row>
    <row r="764" spans="3:12" ht="14.4">
      <c r="C764" s="132"/>
      <c r="D764" s="425" t="s">
        <v>443</v>
      </c>
      <c r="E764" s="426" t="s">
        <v>79</v>
      </c>
      <c r="F764" s="427">
        <f t="shared" si="4"/>
        <v>0</v>
      </c>
      <c r="G764" s="426"/>
      <c r="H764" s="426"/>
      <c r="I764" s="426"/>
      <c r="J764" s="426"/>
      <c r="K764" s="426"/>
      <c r="L764" s="428"/>
    </row>
    <row r="765" spans="3:12" ht="14.4">
      <c r="C765" s="132"/>
      <c r="D765" s="425" t="s">
        <v>473</v>
      </c>
      <c r="E765" s="426" t="s">
        <v>1836</v>
      </c>
      <c r="F765" s="427">
        <f t="shared" si="4"/>
        <v>0</v>
      </c>
      <c r="G765" s="426"/>
      <c r="H765" s="426"/>
      <c r="I765" s="426"/>
      <c r="J765" s="426"/>
      <c r="K765" s="426"/>
      <c r="L765" s="428"/>
    </row>
    <row r="766" spans="3:12" ht="14.4">
      <c r="C766" s="132"/>
      <c r="D766" s="425" t="s">
        <v>138</v>
      </c>
      <c r="E766" s="426" t="s">
        <v>1837</v>
      </c>
      <c r="F766" s="427">
        <f t="shared" si="4"/>
        <v>0</v>
      </c>
      <c r="G766" s="426"/>
      <c r="H766" s="426"/>
      <c r="I766" s="426"/>
      <c r="J766" s="426"/>
      <c r="K766" s="426"/>
      <c r="L766" s="428"/>
    </row>
    <row r="767" spans="3:12" ht="14.4">
      <c r="C767" s="132"/>
      <c r="D767" s="425" t="s">
        <v>102</v>
      </c>
      <c r="E767" s="426" t="s">
        <v>1838</v>
      </c>
      <c r="F767" s="427">
        <f t="shared" si="4"/>
        <v>0</v>
      </c>
      <c r="G767" s="426"/>
      <c r="H767" s="426"/>
      <c r="I767" s="426"/>
      <c r="J767" s="426"/>
      <c r="K767" s="426"/>
      <c r="L767" s="428"/>
    </row>
    <row r="768" spans="3:12" ht="14.4">
      <c r="C768" s="132"/>
      <c r="D768" s="425" t="s">
        <v>445</v>
      </c>
      <c r="E768" s="426" t="s">
        <v>1838</v>
      </c>
      <c r="F768" s="427">
        <f t="shared" si="4"/>
        <v>0</v>
      </c>
      <c r="G768" s="426"/>
      <c r="H768" s="426"/>
      <c r="I768" s="426"/>
      <c r="J768" s="426"/>
      <c r="K768" s="426"/>
      <c r="L768" s="428"/>
    </row>
    <row r="769" spans="3:12" ht="14.4">
      <c r="C769" s="132"/>
      <c r="D769" s="425" t="s">
        <v>446</v>
      </c>
      <c r="E769" s="426" t="s">
        <v>1838</v>
      </c>
      <c r="F769" s="427">
        <f t="shared" si="4"/>
        <v>0</v>
      </c>
      <c r="G769" s="426"/>
      <c r="H769" s="426"/>
      <c r="I769" s="426"/>
      <c r="J769" s="426"/>
      <c r="K769" s="426"/>
      <c r="L769" s="428"/>
    </row>
    <row r="770" spans="3:12" ht="14.4">
      <c r="C770" s="132"/>
      <c r="D770" s="425" t="s">
        <v>123</v>
      </c>
      <c r="E770" s="426" t="s">
        <v>1838</v>
      </c>
      <c r="F770" s="427">
        <f t="shared" si="4"/>
        <v>0</v>
      </c>
      <c r="G770" s="426"/>
      <c r="H770" s="426"/>
      <c r="I770" s="426"/>
      <c r="J770" s="426"/>
      <c r="K770" s="426"/>
      <c r="L770" s="428"/>
    </row>
    <row r="771" spans="3:12" ht="14.4">
      <c r="C771" s="132"/>
      <c r="D771" s="425" t="s">
        <v>134</v>
      </c>
      <c r="E771" s="426" t="s">
        <v>1839</v>
      </c>
      <c r="F771" s="427">
        <f t="shared" si="4"/>
        <v>0</v>
      </c>
      <c r="G771" s="426"/>
      <c r="H771" s="426"/>
      <c r="I771" s="426"/>
      <c r="J771" s="426"/>
      <c r="K771" s="426"/>
      <c r="L771" s="428"/>
    </row>
    <row r="772" spans="3:12" ht="14.4">
      <c r="C772" s="132"/>
      <c r="D772" s="429" t="s">
        <v>120</v>
      </c>
      <c r="E772" s="430" t="s">
        <v>14</v>
      </c>
      <c r="F772" s="431">
        <f t="shared" si="4"/>
        <v>0</v>
      </c>
      <c r="G772" s="430"/>
      <c r="H772" s="430"/>
      <c r="I772" s="430"/>
      <c r="J772" s="430"/>
      <c r="K772" s="430"/>
      <c r="L772" s="432"/>
    </row>
    <row r="773" spans="3:12" ht="14.4">
      <c r="C773" s="132"/>
      <c r="D773" s="433" t="s">
        <v>1840</v>
      </c>
      <c r="E773" s="434"/>
      <c r="F773" s="435"/>
      <c r="G773" s="434"/>
      <c r="H773" s="434"/>
      <c r="I773" s="434"/>
      <c r="J773" s="434"/>
      <c r="K773" s="434"/>
      <c r="L773" s="436"/>
    </row>
    <row r="774" spans="3:12" ht="14.4">
      <c r="C774" s="132"/>
      <c r="D774" s="437" t="s">
        <v>278</v>
      </c>
      <c r="E774" s="438"/>
      <c r="F774" s="439">
        <f>SUM(F762:F772)</f>
        <v>0</v>
      </c>
      <c r="G774" s="439">
        <f t="shared" ref="G774:L774" si="5">SUM(G762:G772)</f>
        <v>0</v>
      </c>
      <c r="H774" s="439">
        <f t="shared" si="5"/>
        <v>0</v>
      </c>
      <c r="I774" s="439"/>
      <c r="J774" s="439">
        <f t="shared" si="5"/>
        <v>0</v>
      </c>
      <c r="K774" s="439">
        <f t="shared" si="5"/>
        <v>0</v>
      </c>
      <c r="L774" s="440">
        <f t="shared" si="5"/>
        <v>0</v>
      </c>
    </row>
    <row r="775" spans="3:12" ht="14.4">
      <c r="C775" s="132"/>
      <c r="D775" s="132"/>
      <c r="E775" s="132"/>
      <c r="F775" s="132"/>
      <c r="G775" s="132"/>
      <c r="H775" s="132"/>
      <c r="I775" s="132"/>
      <c r="J775" s="132"/>
      <c r="K775" s="132"/>
      <c r="L775" s="132"/>
    </row>
    <row r="776" spans="3:12" ht="16.2">
      <c r="C776" s="132"/>
      <c r="D776" s="418" t="s">
        <v>1668</v>
      </c>
      <c r="E776" s="132"/>
      <c r="F776" s="132"/>
      <c r="G776" s="132"/>
      <c r="H776" s="132"/>
      <c r="I776" s="132"/>
      <c r="J776" s="132"/>
      <c r="K776" s="132"/>
      <c r="L776" s="132"/>
    </row>
    <row r="777" spans="3:12" ht="14.4">
      <c r="C777" s="132"/>
      <c r="D777" s="760" t="s">
        <v>1660</v>
      </c>
      <c r="E777" s="762" t="s">
        <v>60</v>
      </c>
      <c r="F777" s="764" t="s">
        <v>1669</v>
      </c>
      <c r="G777" s="764" t="s">
        <v>1670</v>
      </c>
      <c r="H777" s="764"/>
      <c r="I777" s="764"/>
      <c r="J777" s="764"/>
      <c r="K777" s="764"/>
      <c r="L777" s="768"/>
    </row>
    <row r="778" spans="3:12" ht="39.6">
      <c r="C778" s="132"/>
      <c r="D778" s="761"/>
      <c r="E778" s="763"/>
      <c r="F778" s="765"/>
      <c r="G778" s="419" t="s">
        <v>1663</v>
      </c>
      <c r="H778" s="419" t="s">
        <v>1664</v>
      </c>
      <c r="I778" s="419" t="s">
        <v>1665</v>
      </c>
      <c r="J778" s="419" t="s">
        <v>1835</v>
      </c>
      <c r="K778" s="419" t="s">
        <v>1666</v>
      </c>
      <c r="L778" s="420" t="s">
        <v>1667</v>
      </c>
    </row>
    <row r="779" spans="3:12" ht="14.4">
      <c r="C779" s="132"/>
      <c r="D779" s="421" t="s">
        <v>123</v>
      </c>
      <c r="E779" s="422" t="s">
        <v>1838</v>
      </c>
      <c r="F779" s="423">
        <f t="shared" ref="F779:F780" si="6">SUM(G779:L779)</f>
        <v>0</v>
      </c>
      <c r="G779" s="422"/>
      <c r="H779" s="422"/>
      <c r="I779" s="422"/>
      <c r="J779" s="422"/>
      <c r="K779" s="422"/>
      <c r="L779" s="424"/>
    </row>
    <row r="780" spans="3:12" ht="14.4">
      <c r="C780" s="132"/>
      <c r="D780" s="429" t="s">
        <v>134</v>
      </c>
      <c r="E780" s="430" t="s">
        <v>1839</v>
      </c>
      <c r="F780" s="431">
        <f t="shared" si="6"/>
        <v>0</v>
      </c>
      <c r="G780" s="430"/>
      <c r="H780" s="430"/>
      <c r="I780" s="430"/>
      <c r="J780" s="430"/>
      <c r="K780" s="430"/>
      <c r="L780" s="432"/>
    </row>
    <row r="781" spans="3:12" ht="14.4">
      <c r="C781" s="132"/>
      <c r="D781" s="433" t="s">
        <v>1841</v>
      </c>
      <c r="E781" s="434"/>
      <c r="F781" s="435"/>
      <c r="G781" s="434"/>
      <c r="H781" s="434"/>
      <c r="I781" s="434"/>
      <c r="J781" s="434"/>
      <c r="K781" s="434"/>
      <c r="L781" s="436"/>
    </row>
    <row r="782" spans="3:12" ht="14.4">
      <c r="C782" s="132"/>
      <c r="D782" s="437" t="s">
        <v>278</v>
      </c>
      <c r="E782" s="438"/>
      <c r="F782" s="439">
        <f>SUM(F779:F780)</f>
        <v>0</v>
      </c>
      <c r="G782" s="439">
        <f>SUM(G779:G780)</f>
        <v>0</v>
      </c>
      <c r="H782" s="439">
        <f>SUM(H779:H780)</f>
        <v>0</v>
      </c>
      <c r="I782" s="439"/>
      <c r="J782" s="439">
        <f>SUM(J779:J780)</f>
        <v>0</v>
      </c>
      <c r="K782" s="439">
        <f>SUM(K779:K780)</f>
        <v>0</v>
      </c>
      <c r="L782" s="440">
        <f>SUM(L779:L780)</f>
        <v>0</v>
      </c>
    </row>
    <row r="783" spans="3:12" ht="14.4">
      <c r="C783" s="132"/>
      <c r="D783" s="132"/>
      <c r="E783" s="132"/>
      <c r="F783" s="132"/>
      <c r="G783" s="132"/>
      <c r="H783" s="132"/>
      <c r="I783" s="132"/>
      <c r="J783" s="132"/>
      <c r="K783" s="132"/>
      <c r="L783" s="132"/>
    </row>
    <row r="784" spans="3:12" ht="16.2">
      <c r="C784" s="132"/>
      <c r="D784" s="418" t="s">
        <v>1671</v>
      </c>
      <c r="E784" s="132"/>
      <c r="F784" s="132"/>
      <c r="G784" s="132"/>
      <c r="H784" s="132"/>
      <c r="I784" s="132"/>
      <c r="J784" s="132"/>
      <c r="K784" s="132"/>
      <c r="L784" s="132"/>
    </row>
    <row r="785" spans="3:12" ht="14.4">
      <c r="C785" s="132"/>
      <c r="D785" s="760" t="s">
        <v>1660</v>
      </c>
      <c r="E785" s="762" t="s">
        <v>60</v>
      </c>
      <c r="F785" s="764" t="s">
        <v>1672</v>
      </c>
      <c r="G785" s="764" t="s">
        <v>1673</v>
      </c>
      <c r="H785" s="764"/>
      <c r="I785" s="764"/>
      <c r="J785" s="764"/>
      <c r="K785" s="764"/>
      <c r="L785" s="768"/>
    </row>
    <row r="786" spans="3:12" ht="39.6">
      <c r="C786" s="132"/>
      <c r="D786" s="761"/>
      <c r="E786" s="763"/>
      <c r="F786" s="765"/>
      <c r="G786" s="419" t="s">
        <v>1663</v>
      </c>
      <c r="H786" s="419" t="s">
        <v>1664</v>
      </c>
      <c r="I786" s="419" t="s">
        <v>1665</v>
      </c>
      <c r="J786" s="419" t="s">
        <v>1835</v>
      </c>
      <c r="K786" s="419" t="s">
        <v>1666</v>
      </c>
      <c r="L786" s="420" t="s">
        <v>1667</v>
      </c>
    </row>
    <row r="787" spans="3:12" ht="14.4">
      <c r="C787" s="132"/>
      <c r="D787" s="441" t="s">
        <v>123</v>
      </c>
      <c r="E787" s="442" t="s">
        <v>1838</v>
      </c>
      <c r="F787" s="443">
        <f t="shared" ref="F787" si="7">SUM(G787:L787)</f>
        <v>0</v>
      </c>
      <c r="G787" s="442"/>
      <c r="H787" s="442"/>
      <c r="I787" s="442"/>
      <c r="J787" s="442"/>
      <c r="K787" s="442"/>
      <c r="L787" s="444"/>
    </row>
    <row r="788" spans="3:12" ht="14.4">
      <c r="C788" s="132"/>
      <c r="D788" s="445" t="s">
        <v>1841</v>
      </c>
      <c r="E788" s="446"/>
      <c r="F788" s="447"/>
      <c r="G788" s="446"/>
      <c r="H788" s="446"/>
      <c r="I788" s="446"/>
      <c r="J788" s="446"/>
      <c r="K788" s="446"/>
      <c r="L788" s="448"/>
    </row>
    <row r="789" spans="3:12" ht="14.4">
      <c r="C789" s="132"/>
      <c r="D789" s="437" t="s">
        <v>278</v>
      </c>
      <c r="E789" s="438"/>
      <c r="F789" s="439">
        <f>SUM(F787:F787)</f>
        <v>0</v>
      </c>
      <c r="G789" s="439">
        <f>SUM(G787:G787)</f>
        <v>0</v>
      </c>
      <c r="H789" s="439">
        <f>SUM(H787:H787)</f>
        <v>0</v>
      </c>
      <c r="I789" s="439"/>
      <c r="J789" s="439">
        <f>SUM(J787:J787)</f>
        <v>0</v>
      </c>
      <c r="K789" s="439">
        <f>SUM(K787:K787)</f>
        <v>0</v>
      </c>
      <c r="L789" s="440">
        <f>SUM(L787:L787)</f>
        <v>0</v>
      </c>
    </row>
    <row r="790" spans="3:12" ht="16.2">
      <c r="C790" s="132"/>
      <c r="D790" s="418"/>
      <c r="E790" s="132"/>
      <c r="F790" s="132"/>
      <c r="G790" s="132"/>
      <c r="H790" s="132"/>
      <c r="I790" s="132"/>
      <c r="J790" s="132"/>
      <c r="K790" s="132"/>
      <c r="L790" s="132"/>
    </row>
    <row r="791" spans="3:12" ht="14.4">
      <c r="C791" s="132"/>
      <c r="D791" s="132"/>
      <c r="E791" s="132"/>
      <c r="F791" s="132"/>
      <c r="G791" s="132"/>
      <c r="H791" s="132"/>
      <c r="I791" s="132"/>
      <c r="J791" s="132"/>
      <c r="K791" s="132"/>
      <c r="L791" s="132"/>
    </row>
    <row r="792" spans="3:12" ht="14.4">
      <c r="C792" s="132"/>
      <c r="D792" s="372" t="s">
        <v>1414</v>
      </c>
      <c r="E792" s="373"/>
      <c r="F792" s="373"/>
      <c r="G792" s="373"/>
      <c r="H792" s="373"/>
      <c r="I792" s="373"/>
      <c r="J792" s="373"/>
      <c r="K792" s="132"/>
      <c r="L792" s="132"/>
    </row>
    <row r="793" spans="3:12" ht="14.4">
      <c r="C793" s="132"/>
      <c r="D793" s="756"/>
      <c r="E793" s="756"/>
      <c r="F793" s="756"/>
      <c r="G793" s="756"/>
      <c r="H793" s="756"/>
      <c r="I793" s="756"/>
      <c r="J793" s="756"/>
      <c r="K793" s="132"/>
      <c r="L793" s="132"/>
    </row>
    <row r="794" spans="3:12" ht="14.4">
      <c r="C794" s="132"/>
      <c r="D794" s="375" t="s">
        <v>1469</v>
      </c>
      <c r="E794" s="375"/>
      <c r="F794" s="375"/>
      <c r="G794" s="375"/>
      <c r="H794" s="375"/>
      <c r="I794" s="375"/>
      <c r="J794" s="375"/>
      <c r="K794" s="132"/>
      <c r="L794" s="132"/>
    </row>
    <row r="795" spans="3:12" ht="14.4">
      <c r="C795" s="132"/>
      <c r="D795" s="756"/>
      <c r="E795" s="756"/>
      <c r="F795" s="756"/>
      <c r="G795" s="756"/>
      <c r="H795" s="756"/>
      <c r="I795" s="756"/>
      <c r="J795" s="756"/>
      <c r="K795" s="132"/>
      <c r="L795" s="132"/>
    </row>
    <row r="796" spans="3:12" ht="14.4">
      <c r="C796" s="132"/>
      <c r="D796" s="116" t="s">
        <v>1416</v>
      </c>
      <c r="E796" s="139"/>
      <c r="F796" s="373"/>
      <c r="G796" s="373"/>
      <c r="H796" s="373"/>
      <c r="I796" s="373"/>
      <c r="J796" s="373"/>
      <c r="K796" s="132"/>
      <c r="L796" s="132"/>
    </row>
    <row r="797" spans="3:12" ht="14.4">
      <c r="C797" s="132"/>
      <c r="D797" s="116" t="s">
        <v>1417</v>
      </c>
      <c r="E797" s="139"/>
      <c r="F797" s="373"/>
      <c r="G797" s="373"/>
      <c r="H797" s="373"/>
      <c r="I797" s="373"/>
      <c r="J797" s="373"/>
      <c r="K797" s="132"/>
      <c r="L797" s="132"/>
    </row>
    <row r="798" spans="3:12" ht="14.4">
      <c r="C798" s="132"/>
      <c r="D798" s="116" t="s">
        <v>549</v>
      </c>
      <c r="E798" s="139"/>
      <c r="F798" s="373"/>
      <c r="G798" s="373"/>
      <c r="H798" s="373"/>
      <c r="I798" s="373"/>
      <c r="J798" s="373"/>
      <c r="K798" s="132"/>
      <c r="L798" s="132"/>
    </row>
    <row r="799" spans="3:12" ht="14.4">
      <c r="C799" s="132"/>
      <c r="D799" s="116" t="s">
        <v>1455</v>
      </c>
      <c r="E799" s="139"/>
      <c r="F799" s="373"/>
      <c r="G799" s="373"/>
      <c r="H799" s="373"/>
      <c r="I799" s="373"/>
      <c r="J799" s="373"/>
      <c r="K799" s="132"/>
      <c r="L799" s="132"/>
    </row>
    <row r="800" spans="3:12" ht="14.4">
      <c r="C800" s="132"/>
      <c r="D800" s="132"/>
      <c r="E800" s="132"/>
      <c r="F800" s="132"/>
      <c r="G800" s="132"/>
      <c r="H800" s="132"/>
      <c r="I800" s="132"/>
      <c r="J800" s="132"/>
      <c r="K800" s="132"/>
      <c r="L800" s="132"/>
    </row>
    <row r="801" spans="3:12" ht="14.4">
      <c r="C801" s="132"/>
      <c r="D801" s="132"/>
      <c r="E801" s="132"/>
      <c r="F801" s="132"/>
      <c r="G801" s="132"/>
      <c r="H801" s="132"/>
      <c r="I801" s="132"/>
      <c r="J801" s="132"/>
      <c r="K801" s="132"/>
      <c r="L801" s="132"/>
    </row>
    <row r="803" spans="3:12" ht="25.8">
      <c r="C803" s="132"/>
      <c r="D803" s="757" t="s">
        <v>1842</v>
      </c>
      <c r="E803" s="757"/>
      <c r="F803" s="757"/>
      <c r="G803" s="757"/>
      <c r="H803" s="757"/>
      <c r="I803" s="132"/>
      <c r="J803" s="132"/>
    </row>
    <row r="804" spans="3:12" ht="25.8">
      <c r="C804" s="132"/>
      <c r="D804" s="758" t="s">
        <v>1580</v>
      </c>
      <c r="E804" s="758"/>
      <c r="F804" s="758"/>
      <c r="G804" s="758"/>
      <c r="H804" s="758"/>
      <c r="I804" s="132"/>
      <c r="J804" s="132"/>
    </row>
    <row r="805" spans="3:12" ht="14.4">
      <c r="C805" s="132"/>
      <c r="D805" s="132"/>
      <c r="E805" s="132"/>
      <c r="F805" s="132"/>
      <c r="G805" s="132"/>
      <c r="H805" s="132"/>
      <c r="I805" s="132"/>
      <c r="J805" s="132"/>
    </row>
    <row r="806" spans="3:12" ht="16.2">
      <c r="C806" s="132"/>
      <c r="D806" s="418" t="s">
        <v>1659</v>
      </c>
      <c r="E806" s="132"/>
      <c r="F806" s="132"/>
      <c r="G806" s="132"/>
      <c r="H806" s="132"/>
      <c r="I806" s="132"/>
      <c r="J806" s="132"/>
    </row>
    <row r="807" spans="3:12" ht="14.4">
      <c r="C807" s="132"/>
      <c r="D807" s="760" t="s">
        <v>1660</v>
      </c>
      <c r="E807" s="762" t="s">
        <v>60</v>
      </c>
      <c r="F807" s="764" t="s">
        <v>1843</v>
      </c>
      <c r="G807" s="766" t="s">
        <v>1674</v>
      </c>
      <c r="H807" s="767"/>
      <c r="I807" s="132"/>
      <c r="J807" s="132"/>
    </row>
    <row r="808" spans="3:12" ht="14.4">
      <c r="C808" s="132"/>
      <c r="D808" s="761"/>
      <c r="E808" s="763"/>
      <c r="F808" s="765"/>
      <c r="G808" s="419" t="s">
        <v>1844</v>
      </c>
      <c r="H808" s="419" t="s">
        <v>1666</v>
      </c>
      <c r="I808" s="132"/>
      <c r="J808" s="132"/>
    </row>
    <row r="809" spans="3:12" ht="14.4">
      <c r="C809" s="132"/>
      <c r="D809" s="421" t="s">
        <v>441</v>
      </c>
      <c r="E809" s="422" t="s">
        <v>79</v>
      </c>
      <c r="F809" s="423">
        <f t="shared" ref="F809:F819" si="8">SUM(G809:H809)</f>
        <v>0</v>
      </c>
      <c r="G809" s="422"/>
      <c r="H809" s="422"/>
      <c r="I809" s="132"/>
      <c r="J809" s="132"/>
    </row>
    <row r="810" spans="3:12" ht="14.4">
      <c r="C810" s="132"/>
      <c r="D810" s="425" t="s">
        <v>442</v>
      </c>
      <c r="E810" s="426" t="s">
        <v>79</v>
      </c>
      <c r="F810" s="427">
        <f t="shared" si="8"/>
        <v>0</v>
      </c>
      <c r="G810" s="426"/>
      <c r="H810" s="426"/>
      <c r="I810" s="132"/>
      <c r="J810" s="132"/>
    </row>
    <row r="811" spans="3:12" ht="14.4">
      <c r="C811" s="132"/>
      <c r="D811" s="425" t="s">
        <v>443</v>
      </c>
      <c r="E811" s="426" t="s">
        <v>79</v>
      </c>
      <c r="F811" s="427">
        <f t="shared" si="8"/>
        <v>0</v>
      </c>
      <c r="G811" s="426"/>
      <c r="H811" s="426"/>
      <c r="I811" s="132"/>
      <c r="J811" s="132"/>
    </row>
    <row r="812" spans="3:12" ht="14.4">
      <c r="C812" s="132"/>
      <c r="D812" s="425" t="s">
        <v>473</v>
      </c>
      <c r="E812" s="426" t="s">
        <v>1836</v>
      </c>
      <c r="F812" s="427">
        <f t="shared" si="8"/>
        <v>0</v>
      </c>
      <c r="G812" s="426"/>
      <c r="H812" s="426"/>
      <c r="I812" s="132"/>
      <c r="J812" s="132"/>
    </row>
    <row r="813" spans="3:12" ht="14.4">
      <c r="C813" s="132"/>
      <c r="D813" s="425" t="s">
        <v>138</v>
      </c>
      <c r="E813" s="426" t="s">
        <v>1837</v>
      </c>
      <c r="F813" s="427">
        <f t="shared" si="8"/>
        <v>0</v>
      </c>
      <c r="G813" s="426"/>
      <c r="H813" s="426"/>
      <c r="I813" s="132"/>
      <c r="J813" s="132"/>
    </row>
    <row r="814" spans="3:12" ht="14.4">
      <c r="C814" s="132"/>
      <c r="D814" s="425" t="s">
        <v>102</v>
      </c>
      <c r="E814" s="426" t="s">
        <v>1838</v>
      </c>
      <c r="F814" s="427">
        <f t="shared" si="8"/>
        <v>0</v>
      </c>
      <c r="G814" s="426"/>
      <c r="H814" s="426"/>
      <c r="I814" s="132"/>
      <c r="J814" s="132"/>
    </row>
    <row r="815" spans="3:12" ht="14.4">
      <c r="C815" s="132"/>
      <c r="D815" s="425" t="s">
        <v>445</v>
      </c>
      <c r="E815" s="426" t="s">
        <v>1838</v>
      </c>
      <c r="F815" s="427">
        <f t="shared" si="8"/>
        <v>0</v>
      </c>
      <c r="G815" s="426"/>
      <c r="H815" s="426"/>
      <c r="I815" s="132"/>
      <c r="J815" s="132"/>
    </row>
    <row r="816" spans="3:12" ht="14.4">
      <c r="C816" s="132"/>
      <c r="D816" s="425" t="s">
        <v>446</v>
      </c>
      <c r="E816" s="426" t="s">
        <v>1838</v>
      </c>
      <c r="F816" s="427">
        <f t="shared" si="8"/>
        <v>0</v>
      </c>
      <c r="G816" s="426"/>
      <c r="H816" s="426"/>
      <c r="I816" s="132"/>
      <c r="J816" s="132"/>
    </row>
    <row r="817" spans="3:10" ht="14.4">
      <c r="C817" s="132"/>
      <c r="D817" s="425" t="s">
        <v>123</v>
      </c>
      <c r="E817" s="426" t="s">
        <v>1838</v>
      </c>
      <c r="F817" s="427">
        <f t="shared" si="8"/>
        <v>0</v>
      </c>
      <c r="G817" s="426"/>
      <c r="H817" s="426"/>
      <c r="I817" s="132"/>
      <c r="J817" s="132"/>
    </row>
    <row r="818" spans="3:10" ht="14.4">
      <c r="C818" s="132"/>
      <c r="D818" s="425" t="s">
        <v>134</v>
      </c>
      <c r="E818" s="426" t="s">
        <v>1839</v>
      </c>
      <c r="F818" s="427">
        <f t="shared" si="8"/>
        <v>0</v>
      </c>
      <c r="G818" s="426"/>
      <c r="H818" s="426"/>
      <c r="I818" s="132"/>
      <c r="J818" s="132"/>
    </row>
    <row r="819" spans="3:10" ht="14.4">
      <c r="C819" s="132"/>
      <c r="D819" s="429" t="s">
        <v>120</v>
      </c>
      <c r="E819" s="430" t="s">
        <v>14</v>
      </c>
      <c r="F819" s="431">
        <f t="shared" si="8"/>
        <v>0</v>
      </c>
      <c r="G819" s="430"/>
      <c r="H819" s="430"/>
      <c r="I819" s="132"/>
      <c r="J819" s="132"/>
    </row>
    <row r="820" spans="3:10" ht="14.4">
      <c r="C820" s="132"/>
      <c r="D820" s="437" t="s">
        <v>278</v>
      </c>
      <c r="E820" s="438"/>
      <c r="F820" s="439">
        <f>SUM(F809:F819)</f>
        <v>0</v>
      </c>
      <c r="G820" s="439"/>
      <c r="H820" s="439">
        <f t="shared" ref="H820" si="9">SUM(H809:H819)</f>
        <v>0</v>
      </c>
      <c r="I820" s="196" t="s">
        <v>1807</v>
      </c>
      <c r="J820" s="132"/>
    </row>
    <row r="821" spans="3:10" ht="14.4">
      <c r="C821" s="132"/>
      <c r="D821" s="132"/>
      <c r="E821" s="132"/>
      <c r="F821" s="132"/>
      <c r="G821" s="132"/>
      <c r="H821" s="132"/>
      <c r="I821" s="132"/>
      <c r="J821" s="132"/>
    </row>
    <row r="822" spans="3:10" ht="14.4">
      <c r="C822" s="132"/>
      <c r="D822" s="132"/>
      <c r="E822" s="132"/>
      <c r="F822" s="132"/>
      <c r="G822" s="132"/>
      <c r="H822" s="132"/>
      <c r="I822" s="132"/>
      <c r="J822" s="132"/>
    </row>
    <row r="823" spans="3:10" ht="16.2">
      <c r="C823" s="132"/>
      <c r="D823" s="418" t="s">
        <v>1675</v>
      </c>
      <c r="E823" s="132"/>
      <c r="F823" s="132"/>
      <c r="G823" s="132"/>
      <c r="H823" s="132"/>
      <c r="I823" s="132"/>
      <c r="J823" s="132"/>
    </row>
    <row r="824" spans="3:10" ht="14.4">
      <c r="C824" s="132"/>
      <c r="D824" s="760" t="s">
        <v>1660</v>
      </c>
      <c r="E824" s="762" t="s">
        <v>60</v>
      </c>
      <c r="F824" s="764" t="s">
        <v>1845</v>
      </c>
      <c r="G824" s="766" t="s">
        <v>1676</v>
      </c>
      <c r="H824" s="767"/>
      <c r="I824" s="132"/>
      <c r="J824" s="132"/>
    </row>
    <row r="825" spans="3:10" ht="14.4">
      <c r="C825" s="132"/>
      <c r="D825" s="761"/>
      <c r="E825" s="763"/>
      <c r="F825" s="765"/>
      <c r="G825" s="419" t="s">
        <v>1844</v>
      </c>
      <c r="H825" s="419" t="s">
        <v>1666</v>
      </c>
      <c r="I825" s="132"/>
      <c r="J825" s="132"/>
    </row>
    <row r="826" spans="3:10" ht="14.4">
      <c r="C826" s="132"/>
      <c r="D826" s="421" t="s">
        <v>123</v>
      </c>
      <c r="E826" s="422" t="s">
        <v>1838</v>
      </c>
      <c r="F826" s="423">
        <f>SUM(G826:H826)</f>
        <v>0</v>
      </c>
      <c r="G826" s="422"/>
      <c r="H826" s="422"/>
      <c r="I826" s="132"/>
      <c r="J826" s="132"/>
    </row>
    <row r="827" spans="3:10" ht="14.4">
      <c r="C827" s="132"/>
      <c r="D827" s="429" t="s">
        <v>134</v>
      </c>
      <c r="E827" s="430" t="s">
        <v>1839</v>
      </c>
      <c r="F827" s="431">
        <f>SUM(G827:H827)</f>
        <v>0</v>
      </c>
      <c r="G827" s="430"/>
      <c r="H827" s="430"/>
      <c r="I827" s="132"/>
      <c r="J827" s="132"/>
    </row>
    <row r="828" spans="3:10" ht="14.4">
      <c r="C828" s="132"/>
      <c r="D828" s="437" t="s">
        <v>278</v>
      </c>
      <c r="E828" s="438"/>
      <c r="F828" s="439">
        <f>SUM(F826:F827)</f>
        <v>0</v>
      </c>
      <c r="G828" s="439"/>
      <c r="H828" s="439">
        <f>SUM(H826:H827)</f>
        <v>0</v>
      </c>
      <c r="I828" s="196" t="s">
        <v>1807</v>
      </c>
      <c r="J828" s="132"/>
    </row>
    <row r="829" spans="3:10" ht="14.4">
      <c r="C829" s="132"/>
      <c r="D829" s="132"/>
      <c r="E829" s="132"/>
      <c r="F829" s="132"/>
      <c r="G829" s="132"/>
      <c r="H829" s="132"/>
      <c r="I829" s="132"/>
      <c r="J829" s="132"/>
    </row>
    <row r="830" spans="3:10" ht="14.4">
      <c r="C830" s="132"/>
      <c r="D830" s="132"/>
      <c r="E830" s="132"/>
      <c r="F830" s="132"/>
      <c r="G830" s="132"/>
      <c r="H830" s="132"/>
      <c r="I830" s="132"/>
      <c r="J830" s="132"/>
    </row>
    <row r="831" spans="3:10" ht="16.2">
      <c r="C831" s="132"/>
      <c r="D831" s="418" t="s">
        <v>1671</v>
      </c>
      <c r="E831" s="132"/>
      <c r="F831" s="132"/>
      <c r="G831" s="132"/>
      <c r="H831" s="132"/>
      <c r="I831" s="132"/>
      <c r="J831" s="132"/>
    </row>
    <row r="832" spans="3:10" ht="14.4">
      <c r="C832" s="132"/>
      <c r="D832" s="760" t="s">
        <v>1660</v>
      </c>
      <c r="E832" s="762" t="s">
        <v>60</v>
      </c>
      <c r="F832" s="764" t="s">
        <v>1846</v>
      </c>
      <c r="G832" s="766" t="s">
        <v>1677</v>
      </c>
      <c r="H832" s="767"/>
      <c r="I832" s="132"/>
      <c r="J832" s="132"/>
    </row>
    <row r="833" spans="3:10" ht="14.4">
      <c r="C833" s="132"/>
      <c r="D833" s="761"/>
      <c r="E833" s="763"/>
      <c r="F833" s="765"/>
      <c r="G833" s="419" t="s">
        <v>1847</v>
      </c>
      <c r="H833" s="419" t="s">
        <v>1666</v>
      </c>
      <c r="I833" s="132"/>
      <c r="J833" s="132"/>
    </row>
    <row r="834" spans="3:10" ht="14.4">
      <c r="C834" s="132"/>
      <c r="D834" s="441" t="s">
        <v>123</v>
      </c>
      <c r="E834" s="442" t="s">
        <v>1838</v>
      </c>
      <c r="F834" s="443">
        <f>SUM(G834:H834)</f>
        <v>0</v>
      </c>
      <c r="G834" s="442"/>
      <c r="H834" s="442"/>
      <c r="I834" s="132"/>
      <c r="J834" s="132"/>
    </row>
    <row r="835" spans="3:10" ht="14.4">
      <c r="C835" s="132"/>
      <c r="D835" s="437" t="s">
        <v>278</v>
      </c>
      <c r="E835" s="438"/>
      <c r="F835" s="439">
        <f>SUM(F834:F834)</f>
        <v>0</v>
      </c>
      <c r="G835" s="439"/>
      <c r="H835" s="439">
        <f>SUM(H834:H834)</f>
        <v>0</v>
      </c>
      <c r="I835" s="196" t="s">
        <v>1807</v>
      </c>
      <c r="J835" s="132"/>
    </row>
    <row r="836" spans="3:10" ht="14.4">
      <c r="C836" s="132"/>
      <c r="D836" s="132"/>
      <c r="E836" s="132"/>
      <c r="F836" s="132"/>
      <c r="G836" s="132"/>
      <c r="H836" s="132"/>
      <c r="I836" s="132"/>
      <c r="J836" s="132"/>
    </row>
    <row r="837" spans="3:10" ht="14.4">
      <c r="C837" s="132"/>
      <c r="D837" s="132"/>
      <c r="E837" s="132"/>
      <c r="F837" s="132"/>
      <c r="G837" s="132"/>
      <c r="H837" s="132"/>
      <c r="I837" s="132"/>
      <c r="J837" s="132"/>
    </row>
    <row r="838" spans="3:10" ht="14.4">
      <c r="C838" s="132"/>
      <c r="D838" s="372" t="s">
        <v>1414</v>
      </c>
      <c r="E838" s="373"/>
      <c r="F838" s="373"/>
      <c r="G838" s="373"/>
      <c r="H838" s="132"/>
      <c r="I838" s="132"/>
      <c r="J838" s="132"/>
    </row>
    <row r="839" spans="3:10" ht="14.4">
      <c r="C839" s="132"/>
      <c r="D839" s="756"/>
      <c r="E839" s="756"/>
      <c r="F839" s="756"/>
      <c r="G839" s="756"/>
      <c r="H839" s="132"/>
      <c r="I839" s="132"/>
      <c r="J839" s="132"/>
    </row>
    <row r="840" spans="3:10" ht="14.4">
      <c r="C840" s="132"/>
      <c r="D840" s="375" t="s">
        <v>1469</v>
      </c>
      <c r="E840" s="375"/>
      <c r="F840" s="375"/>
      <c r="G840" s="375"/>
      <c r="H840" s="132"/>
      <c r="I840" s="132"/>
      <c r="J840" s="132"/>
    </row>
    <row r="841" spans="3:10" ht="14.4">
      <c r="C841" s="132"/>
      <c r="D841" s="756"/>
      <c r="E841" s="756"/>
      <c r="F841" s="756"/>
      <c r="G841" s="756"/>
      <c r="H841" s="132"/>
      <c r="I841" s="132"/>
      <c r="J841" s="132"/>
    </row>
    <row r="842" spans="3:10" ht="14.4">
      <c r="C842" s="132"/>
      <c r="D842" s="116" t="s">
        <v>1416</v>
      </c>
      <c r="E842" s="139"/>
      <c r="F842" s="373"/>
      <c r="G842" s="373"/>
      <c r="H842" s="132"/>
      <c r="I842" s="132"/>
      <c r="J842" s="132"/>
    </row>
    <row r="843" spans="3:10" ht="14.4">
      <c r="C843" s="132"/>
      <c r="D843" s="116" t="s">
        <v>1417</v>
      </c>
      <c r="E843" s="139"/>
      <c r="F843" s="373"/>
      <c r="G843" s="373"/>
      <c r="H843" s="132"/>
      <c r="I843" s="132"/>
      <c r="J843" s="132"/>
    </row>
    <row r="844" spans="3:10" ht="14.4">
      <c r="C844" s="132"/>
      <c r="D844" s="116" t="s">
        <v>549</v>
      </c>
      <c r="E844" s="139"/>
      <c r="F844" s="373"/>
      <c r="G844" s="373"/>
      <c r="H844" s="132"/>
      <c r="I844" s="132"/>
      <c r="J844" s="132"/>
    </row>
    <row r="845" spans="3:10" ht="14.4">
      <c r="C845" s="132"/>
      <c r="D845" s="116" t="s">
        <v>1455</v>
      </c>
      <c r="E845" s="139"/>
      <c r="F845" s="373"/>
      <c r="G845" s="373"/>
      <c r="H845" s="132"/>
      <c r="I845" s="132"/>
      <c r="J845" s="132"/>
    </row>
    <row r="850" spans="2:8" ht="25.8">
      <c r="B850" s="757" t="s">
        <v>1678</v>
      </c>
      <c r="C850" s="757"/>
      <c r="D850" s="757"/>
      <c r="E850" s="757"/>
      <c r="F850" s="757"/>
      <c r="G850" s="757"/>
      <c r="H850" s="367"/>
    </row>
    <row r="851" spans="2:8" ht="25.8">
      <c r="B851" s="758" t="s">
        <v>1679</v>
      </c>
      <c r="C851" s="758"/>
      <c r="D851" s="758"/>
      <c r="E851" s="758"/>
      <c r="F851" s="758"/>
      <c r="G851" s="758"/>
      <c r="H851" s="132"/>
    </row>
    <row r="852" spans="2:8" ht="14.4">
      <c r="B852" s="132"/>
      <c r="C852" s="132"/>
      <c r="D852" s="132"/>
      <c r="E852" s="132"/>
      <c r="F852" s="132"/>
      <c r="G852" s="132"/>
      <c r="H852" s="132"/>
    </row>
    <row r="853" spans="2:8" ht="14.4">
      <c r="B853" s="396" t="s">
        <v>1617</v>
      </c>
      <c r="C853" s="397" t="s">
        <v>549</v>
      </c>
      <c r="D853" s="397" t="s">
        <v>1680</v>
      </c>
      <c r="E853" s="397" t="s">
        <v>1681</v>
      </c>
      <c r="F853" s="132"/>
      <c r="G853" s="397" t="s">
        <v>562</v>
      </c>
      <c r="H853" s="132"/>
    </row>
    <row r="854" spans="2:8" ht="14.4">
      <c r="B854" s="132"/>
      <c r="C854" s="132"/>
      <c r="D854" s="132"/>
      <c r="E854" s="132"/>
      <c r="F854" s="132"/>
      <c r="G854" s="132"/>
      <c r="H854" s="132"/>
    </row>
    <row r="855" spans="2:8" ht="14.4">
      <c r="B855" s="449" t="s">
        <v>1682</v>
      </c>
      <c r="C855" s="449"/>
      <c r="D855" s="449"/>
      <c r="E855" s="449"/>
      <c r="F855" s="132"/>
      <c r="G855" s="450"/>
      <c r="H855" s="132"/>
    </row>
    <row r="856" spans="2:8" ht="14.4">
      <c r="B856" s="449" t="s">
        <v>1682</v>
      </c>
      <c r="C856" s="449"/>
      <c r="D856" s="449"/>
      <c r="E856" s="449"/>
      <c r="F856" s="132"/>
      <c r="G856" s="450"/>
      <c r="H856" s="132"/>
    </row>
    <row r="857" spans="2:8" ht="14.4">
      <c r="B857" s="449" t="s">
        <v>1682</v>
      </c>
      <c r="C857" s="449"/>
      <c r="D857" s="449"/>
      <c r="E857" s="449"/>
      <c r="F857" s="132"/>
      <c r="G857" s="450"/>
      <c r="H857" s="196" t="s">
        <v>1807</v>
      </c>
    </row>
    <row r="858" spans="2:8" ht="14.4">
      <c r="B858" s="451" t="s">
        <v>1683</v>
      </c>
      <c r="C858" s="400"/>
      <c r="D858" s="451">
        <f>SUM(D852:D857)</f>
        <v>0</v>
      </c>
      <c r="E858" s="451">
        <f>SUM(E852:E857)</f>
        <v>0</v>
      </c>
      <c r="F858" s="132"/>
      <c r="G858" s="450"/>
      <c r="H858" s="132"/>
    </row>
    <row r="859" spans="2:8" ht="14.4">
      <c r="B859" s="132"/>
      <c r="C859" s="132"/>
      <c r="D859" s="132"/>
      <c r="E859" s="132"/>
      <c r="F859" s="132"/>
      <c r="G859" s="132"/>
      <c r="H859" s="132"/>
    </row>
    <row r="860" spans="2:8" ht="14.4">
      <c r="B860" s="449" t="s">
        <v>1684</v>
      </c>
      <c r="C860" s="449"/>
      <c r="D860" s="449"/>
      <c r="E860" s="449"/>
      <c r="F860" s="132"/>
      <c r="G860" s="450"/>
      <c r="H860" s="132"/>
    </row>
    <row r="861" spans="2:8" ht="14.4">
      <c r="B861" s="449" t="s">
        <v>1684</v>
      </c>
      <c r="C861" s="449"/>
      <c r="D861" s="449"/>
      <c r="E861" s="449"/>
      <c r="F861" s="132"/>
      <c r="G861" s="450"/>
      <c r="H861" s="132"/>
    </row>
    <row r="862" spans="2:8" ht="14.4">
      <c r="B862" s="449" t="s">
        <v>1684</v>
      </c>
      <c r="C862" s="449"/>
      <c r="D862" s="449"/>
      <c r="E862" s="449"/>
      <c r="F862" s="132"/>
      <c r="G862" s="450"/>
      <c r="H862" s="196" t="s">
        <v>1807</v>
      </c>
    </row>
    <row r="863" spans="2:8" ht="14.4">
      <c r="B863" s="451" t="s">
        <v>1683</v>
      </c>
      <c r="C863" s="400"/>
      <c r="D863" s="451">
        <f>SUM(D855:D862)</f>
        <v>0</v>
      </c>
      <c r="E863" s="451">
        <f>SUM(E855:E862)</f>
        <v>0</v>
      </c>
      <c r="F863" s="132"/>
      <c r="G863" s="450"/>
      <c r="H863" s="132"/>
    </row>
    <row r="864" spans="2:8" ht="14.4">
      <c r="B864" s="132"/>
      <c r="C864" s="132"/>
      <c r="D864" s="132"/>
      <c r="E864" s="132"/>
      <c r="F864" s="132"/>
      <c r="G864" s="132"/>
      <c r="H864" s="132"/>
    </row>
    <row r="865" spans="2:8" ht="14.4">
      <c r="B865" s="449" t="s">
        <v>1685</v>
      </c>
      <c r="C865" s="449"/>
      <c r="D865" s="449"/>
      <c r="E865" s="449"/>
      <c r="F865" s="132"/>
      <c r="G865" s="450"/>
      <c r="H865" s="132"/>
    </row>
    <row r="866" spans="2:8" ht="14.4">
      <c r="B866" s="449" t="s">
        <v>1686</v>
      </c>
      <c r="C866" s="449"/>
      <c r="D866" s="449"/>
      <c r="E866" s="449"/>
      <c r="F866" s="132"/>
      <c r="G866" s="450"/>
      <c r="H866" s="132"/>
    </row>
    <row r="867" spans="2:8" ht="14.4">
      <c r="B867" s="449" t="s">
        <v>1687</v>
      </c>
      <c r="C867" s="449"/>
      <c r="D867" s="449"/>
      <c r="E867" s="449"/>
      <c r="F867" s="132"/>
      <c r="G867" s="450"/>
      <c r="H867" s="196" t="s">
        <v>1807</v>
      </c>
    </row>
    <row r="868" spans="2:8" ht="14.4">
      <c r="B868" s="451" t="s">
        <v>1688</v>
      </c>
      <c r="C868" s="400"/>
      <c r="D868" s="451">
        <f>SUM(D865:D867)</f>
        <v>0</v>
      </c>
      <c r="E868" s="451">
        <f>SUM(E865:E867)</f>
        <v>0</v>
      </c>
      <c r="F868" s="132"/>
      <c r="G868" s="450"/>
      <c r="H868" s="132"/>
    </row>
    <row r="869" spans="2:8" ht="14.4">
      <c r="B869" s="132"/>
      <c r="C869" s="132"/>
      <c r="D869" s="132"/>
      <c r="E869" s="132"/>
      <c r="F869" s="132"/>
      <c r="G869" s="132"/>
      <c r="H869" s="132"/>
    </row>
    <row r="870" spans="2:8" ht="14.4">
      <c r="B870" s="449" t="s">
        <v>1689</v>
      </c>
      <c r="C870" s="449"/>
      <c r="D870" s="449"/>
      <c r="E870" s="449"/>
      <c r="F870" s="132"/>
      <c r="G870" s="450"/>
      <c r="H870" s="132"/>
    </row>
    <row r="871" spans="2:8" ht="14.4">
      <c r="B871" s="449" t="s">
        <v>1689</v>
      </c>
      <c r="C871" s="449"/>
      <c r="D871" s="449"/>
      <c r="E871" s="449"/>
      <c r="F871" s="132"/>
      <c r="G871" s="450"/>
      <c r="H871" s="132"/>
    </row>
    <row r="872" spans="2:8" ht="14.4">
      <c r="B872" s="449" t="s">
        <v>1689</v>
      </c>
      <c r="C872" s="449"/>
      <c r="D872" s="449"/>
      <c r="E872" s="449"/>
      <c r="F872" s="132"/>
      <c r="G872" s="450"/>
      <c r="H872" s="196" t="s">
        <v>1807</v>
      </c>
    </row>
    <row r="873" spans="2:8" ht="14.4">
      <c r="B873" s="451" t="s">
        <v>1690</v>
      </c>
      <c r="C873" s="400"/>
      <c r="D873" s="451">
        <f>SUM(D870:D872)</f>
        <v>0</v>
      </c>
      <c r="E873" s="451">
        <f>SUM(E870:E872)</f>
        <v>0</v>
      </c>
      <c r="F873" s="132"/>
      <c r="G873" s="450"/>
      <c r="H873" s="132"/>
    </row>
    <row r="874" spans="2:8" ht="14.4">
      <c r="B874" s="224"/>
      <c r="C874" s="224"/>
      <c r="D874" s="224"/>
      <c r="E874" s="224"/>
      <c r="F874" s="132"/>
      <c r="G874" s="132"/>
      <c r="H874" s="132"/>
    </row>
    <row r="875" spans="2:8" ht="14.4">
      <c r="B875" s="449" t="s">
        <v>1691</v>
      </c>
      <c r="C875" s="449"/>
      <c r="D875" s="449"/>
      <c r="E875" s="449"/>
      <c r="F875" s="132"/>
      <c r="G875" s="450"/>
      <c r="H875" s="132"/>
    </row>
    <row r="876" spans="2:8" ht="14.4">
      <c r="B876" s="449" t="s">
        <v>1691</v>
      </c>
      <c r="C876" s="449"/>
      <c r="D876" s="449"/>
      <c r="E876" s="449"/>
      <c r="F876" s="132"/>
      <c r="G876" s="450"/>
      <c r="H876" s="132"/>
    </row>
    <row r="877" spans="2:8" ht="14.4">
      <c r="B877" s="449" t="s">
        <v>1691</v>
      </c>
      <c r="C877" s="449"/>
      <c r="D877" s="449"/>
      <c r="E877" s="449"/>
      <c r="F877" s="132"/>
      <c r="G877" s="450"/>
      <c r="H877" s="196" t="s">
        <v>1807</v>
      </c>
    </row>
    <row r="878" spans="2:8" ht="14.4">
      <c r="B878" s="451" t="s">
        <v>1692</v>
      </c>
      <c r="C878" s="400"/>
      <c r="D878" s="451">
        <f>SUM(D875:D877)</f>
        <v>0</v>
      </c>
      <c r="E878" s="451">
        <f>SUM(E875:E877)</f>
        <v>0</v>
      </c>
      <c r="F878" s="132"/>
      <c r="G878" s="450"/>
      <c r="H878" s="132"/>
    </row>
    <row r="879" spans="2:8" ht="14.4">
      <c r="B879" s="132"/>
      <c r="C879" s="132"/>
      <c r="D879" s="132"/>
      <c r="E879" s="132"/>
      <c r="F879" s="132"/>
      <c r="G879" s="132"/>
      <c r="H879" s="132"/>
    </row>
    <row r="880" spans="2:8" ht="14.4">
      <c r="B880" s="449" t="s">
        <v>1693</v>
      </c>
      <c r="C880" s="449"/>
      <c r="D880" s="449"/>
      <c r="E880" s="449"/>
      <c r="F880" s="132"/>
      <c r="G880" s="450"/>
      <c r="H880" s="132"/>
    </row>
    <row r="881" spans="2:8" ht="14.4">
      <c r="B881" s="449" t="s">
        <v>1693</v>
      </c>
      <c r="C881" s="449"/>
      <c r="D881" s="449"/>
      <c r="E881" s="449"/>
      <c r="F881" s="132"/>
      <c r="G881" s="450"/>
      <c r="H881" s="132"/>
    </row>
    <row r="882" spans="2:8" ht="14.4">
      <c r="B882" s="449" t="s">
        <v>1693</v>
      </c>
      <c r="C882" s="449"/>
      <c r="D882" s="449"/>
      <c r="E882" s="449"/>
      <c r="F882" s="132"/>
      <c r="G882" s="450"/>
      <c r="H882" s="196" t="s">
        <v>1807</v>
      </c>
    </row>
    <row r="883" spans="2:8" ht="14.4">
      <c r="B883" s="451" t="s">
        <v>1694</v>
      </c>
      <c r="C883" s="400"/>
      <c r="D883" s="451">
        <f>SUM(D880:D882)</f>
        <v>0</v>
      </c>
      <c r="E883" s="451">
        <f>SUM(E880:E882)</f>
        <v>0</v>
      </c>
      <c r="F883" s="132"/>
      <c r="G883" s="450"/>
      <c r="H883" s="132"/>
    </row>
    <row r="884" spans="2:8" ht="14.4">
      <c r="B884" s="132"/>
      <c r="C884" s="132"/>
      <c r="D884" s="132"/>
      <c r="E884" s="132"/>
      <c r="F884" s="132"/>
      <c r="G884" s="132"/>
      <c r="H884" s="132"/>
    </row>
    <row r="885" spans="2:8" ht="14.4">
      <c r="B885" s="449" t="s">
        <v>1695</v>
      </c>
      <c r="C885" s="449"/>
      <c r="D885" s="400"/>
      <c r="E885" s="449"/>
      <c r="F885" s="132"/>
      <c r="G885" s="450"/>
      <c r="H885" s="132"/>
    </row>
    <row r="886" spans="2:8" ht="14.4">
      <c r="B886" s="449" t="s">
        <v>1696</v>
      </c>
      <c r="C886" s="449"/>
      <c r="D886" s="400"/>
      <c r="E886" s="449"/>
      <c r="F886" s="132"/>
      <c r="G886" s="450"/>
      <c r="H886" s="132"/>
    </row>
    <row r="887" spans="2:8" ht="14.4">
      <c r="B887" s="449" t="s">
        <v>1697</v>
      </c>
      <c r="C887" s="449"/>
      <c r="D887" s="400"/>
      <c r="E887" s="449"/>
      <c r="F887" s="132"/>
      <c r="G887" s="450"/>
      <c r="H887" s="132"/>
    </row>
    <row r="888" spans="2:8" ht="14.4">
      <c r="B888" s="449" t="s">
        <v>1698</v>
      </c>
      <c r="C888" s="449"/>
      <c r="D888" s="400"/>
      <c r="E888" s="449"/>
      <c r="F888" s="132"/>
      <c r="G888" s="450"/>
      <c r="H888" s="132"/>
    </row>
    <row r="889" spans="2:8" ht="14.4">
      <c r="B889" s="132"/>
      <c r="C889" s="132"/>
      <c r="D889" s="132"/>
      <c r="E889" s="132"/>
      <c r="F889" s="132"/>
      <c r="G889" s="132"/>
      <c r="H889" s="132"/>
    </row>
    <row r="890" spans="2:8" ht="14.4">
      <c r="B890" s="372" t="s">
        <v>1414</v>
      </c>
      <c r="C890" s="373"/>
      <c r="D890" s="373"/>
      <c r="E890" s="373"/>
      <c r="F890" s="373"/>
      <c r="G890" s="373"/>
      <c r="H890" s="373"/>
    </row>
    <row r="891" spans="2:8">
      <c r="B891" s="756"/>
      <c r="C891" s="756"/>
      <c r="D891" s="756"/>
      <c r="E891" s="756"/>
      <c r="F891" s="756"/>
      <c r="G891" s="756"/>
      <c r="H891" s="756"/>
    </row>
    <row r="892" spans="2:8" ht="14.4">
      <c r="B892" s="375" t="s">
        <v>1469</v>
      </c>
      <c r="C892" s="375"/>
      <c r="D892" s="375"/>
      <c r="E892" s="375"/>
      <c r="F892" s="375"/>
      <c r="G892" s="375"/>
      <c r="H892" s="375"/>
    </row>
    <row r="893" spans="2:8">
      <c r="B893" s="756"/>
      <c r="C893" s="756"/>
      <c r="D893" s="756"/>
      <c r="E893" s="756"/>
      <c r="F893" s="756"/>
      <c r="G893" s="756"/>
      <c r="H893" s="756"/>
    </row>
    <row r="894" spans="2:8" ht="43.2">
      <c r="B894" s="116" t="s">
        <v>1416</v>
      </c>
      <c r="C894" s="139"/>
      <c r="D894" s="373"/>
      <c r="E894" s="373"/>
      <c r="F894" s="373"/>
      <c r="G894" s="373"/>
      <c r="H894" s="373"/>
    </row>
    <row r="895" spans="2:8" ht="14.4">
      <c r="B895" s="116" t="s">
        <v>1417</v>
      </c>
      <c r="C895" s="139"/>
      <c r="D895" s="373"/>
      <c r="E895" s="373"/>
      <c r="F895" s="373"/>
      <c r="G895" s="373"/>
      <c r="H895" s="373"/>
    </row>
    <row r="896" spans="2:8" ht="14.4">
      <c r="B896" s="116" t="s">
        <v>549</v>
      </c>
      <c r="C896" s="139"/>
      <c r="D896" s="373"/>
      <c r="E896" s="373"/>
      <c r="F896" s="373"/>
      <c r="G896" s="373"/>
      <c r="H896" s="373"/>
    </row>
    <row r="897" spans="2:11" ht="28.8">
      <c r="B897" s="116" t="s">
        <v>1455</v>
      </c>
      <c r="C897" s="139"/>
      <c r="D897" s="373"/>
      <c r="E897" s="373"/>
      <c r="F897" s="373"/>
      <c r="G897" s="373"/>
      <c r="H897" s="373"/>
    </row>
    <row r="902" spans="2:11" ht="25.8">
      <c r="C902" s="757" t="s">
        <v>1699</v>
      </c>
      <c r="D902" s="757"/>
      <c r="E902" s="757"/>
      <c r="F902" s="757"/>
      <c r="G902" s="757"/>
      <c r="H902" s="757"/>
      <c r="I902" s="757"/>
      <c r="J902" s="757"/>
      <c r="K902" s="757"/>
    </row>
    <row r="903" spans="2:11" ht="25.8">
      <c r="C903" s="758" t="s">
        <v>1700</v>
      </c>
      <c r="D903" s="758"/>
      <c r="E903" s="758"/>
      <c r="F903" s="758"/>
      <c r="G903" s="758"/>
      <c r="H903" s="758"/>
      <c r="I903" s="758"/>
      <c r="J903" s="758"/>
      <c r="K903" s="758"/>
    </row>
    <row r="904" spans="2:11" ht="14.4">
      <c r="C904" s="452"/>
      <c r="D904" s="452"/>
      <c r="E904" s="452"/>
      <c r="F904" s="452"/>
      <c r="G904" s="452"/>
      <c r="H904" s="452"/>
      <c r="I904" s="452"/>
      <c r="J904" s="452"/>
      <c r="K904" s="452"/>
    </row>
    <row r="905" spans="2:11" ht="14.4">
      <c r="C905" s="406"/>
      <c r="D905" s="453"/>
      <c r="E905" s="453"/>
      <c r="F905" s="453"/>
      <c r="G905" s="453"/>
      <c r="H905" s="453"/>
      <c r="I905" s="453"/>
      <c r="J905" s="453"/>
      <c r="K905" s="453"/>
    </row>
    <row r="906" spans="2:11" ht="14.4">
      <c r="C906" s="759" t="s">
        <v>1701</v>
      </c>
      <c r="D906" s="759" t="s">
        <v>1702</v>
      </c>
      <c r="E906" s="12" t="s">
        <v>1703</v>
      </c>
      <c r="F906" s="759" t="s">
        <v>1704</v>
      </c>
      <c r="G906" s="759"/>
      <c r="H906" s="759"/>
      <c r="I906" s="759"/>
      <c r="J906" s="759" t="s">
        <v>1598</v>
      </c>
      <c r="K906" s="759" t="s">
        <v>1705</v>
      </c>
    </row>
    <row r="907" spans="2:11" ht="28.8">
      <c r="C907" s="759"/>
      <c r="D907" s="759"/>
      <c r="E907" s="12" t="s">
        <v>1706</v>
      </c>
      <c r="F907" s="12" t="s">
        <v>1707</v>
      </c>
      <c r="G907" s="12" t="s">
        <v>1708</v>
      </c>
      <c r="H907" s="12" t="s">
        <v>1709</v>
      </c>
      <c r="I907" s="12" t="s">
        <v>1710</v>
      </c>
      <c r="J907" s="759"/>
      <c r="K907" s="759"/>
    </row>
    <row r="908" spans="2:11" ht="384">
      <c r="C908" s="13"/>
      <c r="D908" s="13"/>
      <c r="E908" s="13"/>
      <c r="F908" s="13"/>
      <c r="G908" s="13"/>
      <c r="H908" s="13"/>
      <c r="I908" s="13"/>
      <c r="J908" s="454" t="s">
        <v>1848</v>
      </c>
      <c r="K908" s="454" t="s">
        <v>1849</v>
      </c>
    </row>
    <row r="909" spans="2:11" ht="14.4">
      <c r="C909" s="13"/>
      <c r="D909" s="13"/>
      <c r="E909" s="13"/>
      <c r="F909" s="13"/>
      <c r="G909" s="13"/>
      <c r="H909" s="13"/>
      <c r="I909" s="13"/>
      <c r="J909" s="455"/>
      <c r="K909" s="455"/>
    </row>
    <row r="910" spans="2:11" ht="14.4">
      <c r="C910" s="13"/>
      <c r="D910" s="13"/>
      <c r="E910" s="13"/>
      <c r="F910" s="13"/>
      <c r="G910" s="13"/>
      <c r="H910" s="13"/>
      <c r="I910" s="13"/>
      <c r="J910" s="13"/>
      <c r="K910" s="23"/>
    </row>
    <row r="911" spans="2:11" ht="14.4">
      <c r="C911" s="13"/>
      <c r="D911" s="13"/>
      <c r="E911" s="13"/>
      <c r="F911" s="13"/>
      <c r="G911" s="13"/>
      <c r="H911" s="13"/>
      <c r="I911" s="13"/>
      <c r="J911" s="455"/>
      <c r="K911" s="455"/>
    </row>
    <row r="912" spans="2:11" ht="14.4">
      <c r="C912" s="456"/>
      <c r="D912" s="452"/>
      <c r="E912" s="452"/>
      <c r="F912" s="452"/>
      <c r="G912" s="452"/>
      <c r="H912" s="452"/>
      <c r="I912" s="452"/>
      <c r="J912" s="452"/>
      <c r="K912" s="452"/>
    </row>
    <row r="913" spans="3:11" ht="14.4">
      <c r="C913" s="372" t="s">
        <v>1414</v>
      </c>
      <c r="D913" s="373"/>
      <c r="E913" s="373"/>
      <c r="F913" s="373"/>
      <c r="G913" s="373"/>
      <c r="H913" s="373"/>
      <c r="I913" s="373"/>
      <c r="J913" s="452"/>
      <c r="K913" s="452"/>
    </row>
    <row r="914" spans="3:11" ht="14.4">
      <c r="C914" s="756"/>
      <c r="D914" s="756"/>
      <c r="E914" s="756"/>
      <c r="F914" s="756"/>
      <c r="G914" s="756"/>
      <c r="H914" s="756"/>
      <c r="I914" s="756"/>
      <c r="J914" s="452"/>
      <c r="K914" s="452"/>
    </row>
    <row r="915" spans="3:11" ht="14.4">
      <c r="C915" s="375" t="s">
        <v>1469</v>
      </c>
      <c r="D915" s="375"/>
      <c r="E915" s="375"/>
      <c r="F915" s="375"/>
      <c r="G915" s="375"/>
      <c r="H915" s="375"/>
      <c r="I915" s="375"/>
      <c r="J915" s="452"/>
      <c r="K915" s="452"/>
    </row>
    <row r="916" spans="3:11" ht="14.4">
      <c r="C916" s="756"/>
      <c r="D916" s="756"/>
      <c r="E916" s="756"/>
      <c r="F916" s="756"/>
      <c r="G916" s="756"/>
      <c r="H916" s="756"/>
      <c r="I916" s="756"/>
      <c r="J916" s="452"/>
      <c r="K916" s="452"/>
    </row>
    <row r="917" spans="3:11" ht="43.2">
      <c r="C917" s="116" t="s">
        <v>1416</v>
      </c>
      <c r="D917" s="139"/>
      <c r="E917" s="373"/>
      <c r="F917" s="373"/>
      <c r="G917" s="373"/>
      <c r="H917" s="373"/>
      <c r="I917" s="373"/>
      <c r="J917" s="452"/>
      <c r="K917" s="452"/>
    </row>
    <row r="918" spans="3:11" ht="14.4">
      <c r="C918" s="116" t="s">
        <v>1417</v>
      </c>
      <c r="D918" s="139"/>
      <c r="E918" s="373"/>
      <c r="F918" s="373"/>
      <c r="G918" s="373"/>
      <c r="H918" s="373"/>
      <c r="I918" s="373"/>
      <c r="J918" s="452"/>
      <c r="K918" s="452"/>
    </row>
    <row r="919" spans="3:11" ht="14.4">
      <c r="C919" s="116" t="s">
        <v>549</v>
      </c>
      <c r="D919" s="139"/>
      <c r="E919" s="373"/>
      <c r="F919" s="373"/>
      <c r="G919" s="373"/>
      <c r="H919" s="373"/>
      <c r="I919" s="373"/>
      <c r="J919" s="452"/>
      <c r="K919" s="452"/>
    </row>
    <row r="920" spans="3:11" ht="28.8">
      <c r="C920" s="116" t="s">
        <v>1455</v>
      </c>
      <c r="D920" s="139"/>
      <c r="E920" s="373"/>
      <c r="F920" s="373"/>
      <c r="G920" s="373"/>
      <c r="H920" s="373"/>
      <c r="I920" s="373"/>
      <c r="J920" s="452"/>
      <c r="K920" s="452"/>
    </row>
    <row r="921" spans="3:11" ht="14.4">
      <c r="C921" s="452"/>
      <c r="D921" s="452"/>
      <c r="E921" s="452"/>
      <c r="F921" s="452"/>
      <c r="G921" s="452"/>
      <c r="H921" s="452"/>
      <c r="I921" s="452"/>
      <c r="J921" s="452"/>
      <c r="K921" s="452"/>
    </row>
  </sheetData>
  <mergeCells count="282">
    <mergeCell ref="E41:G41"/>
    <mergeCell ref="C43:D43"/>
    <mergeCell ref="E43:G43"/>
    <mergeCell ref="C45:D45"/>
    <mergeCell ref="E45:G45"/>
    <mergeCell ref="I448:J448"/>
    <mergeCell ref="D410:E410"/>
    <mergeCell ref="C383:C384"/>
    <mergeCell ref="C377:E377"/>
    <mergeCell ref="C352:E353"/>
    <mergeCell ref="C304:I304"/>
    <mergeCell ref="C306:I306"/>
    <mergeCell ref="C320:D320"/>
    <mergeCell ref="C329:F329"/>
    <mergeCell ref="H62:J62"/>
    <mergeCell ref="E196:G196"/>
    <mergeCell ref="E197:G197"/>
    <mergeCell ref="D87:D88"/>
    <mergeCell ref="E87:E88"/>
    <mergeCell ref="C87:C88"/>
    <mergeCell ref="C56:D59"/>
    <mergeCell ref="E59:G59"/>
    <mergeCell ref="B548:I548"/>
    <mergeCell ref="B550:I550"/>
    <mergeCell ref="B521:K521"/>
    <mergeCell ref="B523:K523"/>
    <mergeCell ref="B504:L504"/>
    <mergeCell ref="B505:L505"/>
    <mergeCell ref="B507:B509"/>
    <mergeCell ref="C507:C509"/>
    <mergeCell ref="C491:I491"/>
    <mergeCell ref="C493:I493"/>
    <mergeCell ref="B533:K533"/>
    <mergeCell ref="B534:K534"/>
    <mergeCell ref="B537:B538"/>
    <mergeCell ref="C537:C538"/>
    <mergeCell ref="D537:D538"/>
    <mergeCell ref="E537:G537"/>
    <mergeCell ref="H537:J537"/>
    <mergeCell ref="K537:K538"/>
    <mergeCell ref="D507:D509"/>
    <mergeCell ref="E507:H507"/>
    <mergeCell ref="I507:L507"/>
    <mergeCell ref="E508:F508"/>
    <mergeCell ref="G508:H508"/>
    <mergeCell ref="I508:J508"/>
    <mergeCell ref="C1:H1"/>
    <mergeCell ref="C33:G33"/>
    <mergeCell ref="C34:G34"/>
    <mergeCell ref="C36:C39"/>
    <mergeCell ref="E36:G36"/>
    <mergeCell ref="E37:G37"/>
    <mergeCell ref="E38:G38"/>
    <mergeCell ref="E39:G39"/>
    <mergeCell ref="C61:D61"/>
    <mergeCell ref="E61:G61"/>
    <mergeCell ref="C53:D53"/>
    <mergeCell ref="E53:G53"/>
    <mergeCell ref="E56:G56"/>
    <mergeCell ref="E57:G57"/>
    <mergeCell ref="E58:G58"/>
    <mergeCell ref="C54:D54"/>
    <mergeCell ref="C47:D47"/>
    <mergeCell ref="E47:G47"/>
    <mergeCell ref="C49:D49"/>
    <mergeCell ref="E49:G49"/>
    <mergeCell ref="C51:D51"/>
    <mergeCell ref="E51:G51"/>
    <mergeCell ref="C41:D41"/>
    <mergeCell ref="E54:G54"/>
    <mergeCell ref="C62:D62"/>
    <mergeCell ref="E62:G62"/>
    <mergeCell ref="C75:I75"/>
    <mergeCell ref="C76:I76"/>
    <mergeCell ref="C78:D81"/>
    <mergeCell ref="C82:D85"/>
    <mergeCell ref="F87:H87"/>
    <mergeCell ref="I87:I88"/>
    <mergeCell ref="C176:I176"/>
    <mergeCell ref="D177:I177"/>
    <mergeCell ref="D178:I178"/>
    <mergeCell ref="E186:G186"/>
    <mergeCell ref="E187:G187"/>
    <mergeCell ref="E188:G188"/>
    <mergeCell ref="C190:I190"/>
    <mergeCell ref="C192:I192"/>
    <mergeCell ref="C194:I194"/>
    <mergeCell ref="D179:I179"/>
    <mergeCell ref="D180:I180"/>
    <mergeCell ref="D181:I181"/>
    <mergeCell ref="D182:I182"/>
    <mergeCell ref="D183:I183"/>
    <mergeCell ref="E185:G185"/>
    <mergeCell ref="C266:N266"/>
    <mergeCell ref="C267:N267"/>
    <mergeCell ref="C281:J281"/>
    <mergeCell ref="C283:J283"/>
    <mergeCell ref="C290:H290"/>
    <mergeCell ref="C291:H291"/>
    <mergeCell ref="E198:G198"/>
    <mergeCell ref="E199:G199"/>
    <mergeCell ref="E200:G200"/>
    <mergeCell ref="E201:G201"/>
    <mergeCell ref="E202:G202"/>
    <mergeCell ref="C208:L208"/>
    <mergeCell ref="C255:D255"/>
    <mergeCell ref="C256:I256"/>
    <mergeCell ref="C258:I258"/>
    <mergeCell ref="C241:I241"/>
    <mergeCell ref="C242:I242"/>
    <mergeCell ref="C231:I231"/>
    <mergeCell ref="C233:I233"/>
    <mergeCell ref="C209:L209"/>
    <mergeCell ref="A364:K364"/>
    <mergeCell ref="A367:B367"/>
    <mergeCell ref="C367:E367"/>
    <mergeCell ref="C368:E368"/>
    <mergeCell ref="C369:E369"/>
    <mergeCell ref="A372:B372"/>
    <mergeCell ref="C372:E372"/>
    <mergeCell ref="D394:E394"/>
    <mergeCell ref="D395:E395"/>
    <mergeCell ref="C378:E378"/>
    <mergeCell ref="C374:E374"/>
    <mergeCell ref="C375:E375"/>
    <mergeCell ref="C376:E376"/>
    <mergeCell ref="D383:D384"/>
    <mergeCell ref="E383:E384"/>
    <mergeCell ref="F383:F384"/>
    <mergeCell ref="G383:G384"/>
    <mergeCell ref="A385:A386"/>
    <mergeCell ref="C385:C386"/>
    <mergeCell ref="D385:D386"/>
    <mergeCell ref="E385:E386"/>
    <mergeCell ref="F385:F386"/>
    <mergeCell ref="G385:G386"/>
    <mergeCell ref="A383:B384"/>
    <mergeCell ref="D402:E402"/>
    <mergeCell ref="D405:E405"/>
    <mergeCell ref="A406:B406"/>
    <mergeCell ref="D406:E406"/>
    <mergeCell ref="D409:E409"/>
    <mergeCell ref="B414:M414"/>
    <mergeCell ref="D397:E397"/>
    <mergeCell ref="D398:E398"/>
    <mergeCell ref="A399:C400"/>
    <mergeCell ref="D399:E399"/>
    <mergeCell ref="D400:E400"/>
    <mergeCell ref="D401:E401"/>
    <mergeCell ref="B468:H468"/>
    <mergeCell ref="B470:H470"/>
    <mergeCell ref="C477:K477"/>
    <mergeCell ref="C478:K478"/>
    <mergeCell ref="F481:I481"/>
    <mergeCell ref="J481:K481"/>
    <mergeCell ref="B415:M415"/>
    <mergeCell ref="B430:H430"/>
    <mergeCell ref="B432:H432"/>
    <mergeCell ref="B444:G444"/>
    <mergeCell ref="B445:G445"/>
    <mergeCell ref="B448:C465"/>
    <mergeCell ref="D448:D449"/>
    <mergeCell ref="E448:E449"/>
    <mergeCell ref="F448:F449"/>
    <mergeCell ref="G448:H448"/>
    <mergeCell ref="D458:D461"/>
    <mergeCell ref="E458:E461"/>
    <mergeCell ref="D462:D465"/>
    <mergeCell ref="E462:E465"/>
    <mergeCell ref="D450:D453"/>
    <mergeCell ref="E450:E453"/>
    <mergeCell ref="D454:D457"/>
    <mergeCell ref="E454:E457"/>
    <mergeCell ref="K508:L508"/>
    <mergeCell ref="J613:J614"/>
    <mergeCell ref="B623:I623"/>
    <mergeCell ref="C586:C587"/>
    <mergeCell ref="D586:F586"/>
    <mergeCell ref="G586:I586"/>
    <mergeCell ref="B597:H597"/>
    <mergeCell ref="B599:H599"/>
    <mergeCell ref="B609:J609"/>
    <mergeCell ref="B558:I558"/>
    <mergeCell ref="B559:I559"/>
    <mergeCell ref="B562:B563"/>
    <mergeCell ref="C562:C563"/>
    <mergeCell ref="D562:F562"/>
    <mergeCell ref="G562:I562"/>
    <mergeCell ref="B610:J610"/>
    <mergeCell ref="B613:B614"/>
    <mergeCell ref="C613:C614"/>
    <mergeCell ref="D613:D614"/>
    <mergeCell ref="B575:H575"/>
    <mergeCell ref="B582:I582"/>
    <mergeCell ref="B583:I583"/>
    <mergeCell ref="B586:B587"/>
    <mergeCell ref="B573:H573"/>
    <mergeCell ref="B625:I625"/>
    <mergeCell ref="B635:G635"/>
    <mergeCell ref="B636:G636"/>
    <mergeCell ref="B639:B640"/>
    <mergeCell ref="C639:C640"/>
    <mergeCell ref="D639:F639"/>
    <mergeCell ref="G639:G640"/>
    <mergeCell ref="E613:E614"/>
    <mergeCell ref="F613:F614"/>
    <mergeCell ref="G613:G614"/>
    <mergeCell ref="H613:I613"/>
    <mergeCell ref="B674:H674"/>
    <mergeCell ref="B676:H676"/>
    <mergeCell ref="B686:H686"/>
    <mergeCell ref="B687:H687"/>
    <mergeCell ref="B718:H718"/>
    <mergeCell ref="B720:H720"/>
    <mergeCell ref="B650:H650"/>
    <mergeCell ref="B652:H652"/>
    <mergeCell ref="B659:J659"/>
    <mergeCell ref="B660:J660"/>
    <mergeCell ref="B663:B664"/>
    <mergeCell ref="C663:C664"/>
    <mergeCell ref="D663:D664"/>
    <mergeCell ref="E663:I663"/>
    <mergeCell ref="J663:J664"/>
    <mergeCell ref="B732:F732"/>
    <mergeCell ref="B735:F735"/>
    <mergeCell ref="G735:J735"/>
    <mergeCell ref="K735:T735"/>
    <mergeCell ref="U735:V735"/>
    <mergeCell ref="B736:D736"/>
    <mergeCell ref="E736:F736"/>
    <mergeCell ref="H736:J736"/>
    <mergeCell ref="K736:O736"/>
    <mergeCell ref="P736:T736"/>
    <mergeCell ref="U736:V736"/>
    <mergeCell ref="B745:H745"/>
    <mergeCell ref="B747:H747"/>
    <mergeCell ref="D756:L756"/>
    <mergeCell ref="D757:L757"/>
    <mergeCell ref="D760:D761"/>
    <mergeCell ref="E760:E761"/>
    <mergeCell ref="F760:F761"/>
    <mergeCell ref="G760:L760"/>
    <mergeCell ref="D793:J793"/>
    <mergeCell ref="D795:J795"/>
    <mergeCell ref="D803:H803"/>
    <mergeCell ref="D804:H804"/>
    <mergeCell ref="D807:D808"/>
    <mergeCell ref="E807:E808"/>
    <mergeCell ref="F807:F808"/>
    <mergeCell ref="G807:H807"/>
    <mergeCell ref="D777:D778"/>
    <mergeCell ref="E777:E778"/>
    <mergeCell ref="F777:F778"/>
    <mergeCell ref="G777:L777"/>
    <mergeCell ref="D785:D786"/>
    <mergeCell ref="E785:E786"/>
    <mergeCell ref="F785:F786"/>
    <mergeCell ref="G785:L785"/>
    <mergeCell ref="A373:B373"/>
    <mergeCell ref="C914:I914"/>
    <mergeCell ref="C916:I916"/>
    <mergeCell ref="C902:K902"/>
    <mergeCell ref="C903:K903"/>
    <mergeCell ref="C906:C907"/>
    <mergeCell ref="D906:D907"/>
    <mergeCell ref="F906:I906"/>
    <mergeCell ref="J906:J907"/>
    <mergeCell ref="K906:K907"/>
    <mergeCell ref="D839:G839"/>
    <mergeCell ref="D841:G841"/>
    <mergeCell ref="B850:G850"/>
    <mergeCell ref="B851:G851"/>
    <mergeCell ref="B891:H891"/>
    <mergeCell ref="B893:H893"/>
    <mergeCell ref="D824:D825"/>
    <mergeCell ref="E824:E825"/>
    <mergeCell ref="F824:F825"/>
    <mergeCell ref="G824:H824"/>
    <mergeCell ref="D832:D833"/>
    <mergeCell ref="E832:E833"/>
    <mergeCell ref="F832:F833"/>
    <mergeCell ref="G832:H832"/>
  </mergeCells>
  <dataValidations disablePrompts="1" count="1">
    <dataValidation type="list" allowBlank="1" showInputMessage="1" showErrorMessage="1" sqref="E62 E51:G51" xr:uid="{297F6F1F-B1CE-4002-ADCF-9CF9195A3AB6}">
      <formula1>$B$48:$B$49</formula1>
    </dataValidation>
  </dataValidations>
  <pageMargins left="0.7" right="0.7" top="0.75" bottom="0.75" header="0.3" footer="0.3"/>
  <pageSetup paperSize="9" scale="42" fitToHeight="0" orientation="landscape" horizontalDpi="0" verticalDpi="0"/>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8A0E3-423C-4456-B6D6-679F1EB853B3}">
  <dimension ref="D6"/>
  <sheetViews>
    <sheetView topLeftCell="A8" workbookViewId="0">
      <selection activeCell="B98" sqref="B98"/>
    </sheetView>
  </sheetViews>
  <sheetFormatPr baseColWidth="10" defaultRowHeight="14.4"/>
  <sheetData>
    <row r="6" spans="4:4" ht="28.8">
      <c r="D6" s="2"/>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0511B-FD91-4CC7-B9D1-AF7E61FA3AE1}">
  <sheetPr>
    <pageSetUpPr fitToPage="1"/>
  </sheetPr>
  <dimension ref="A2:P509"/>
  <sheetViews>
    <sheetView topLeftCell="A6" zoomScaleNormal="100" workbookViewId="0">
      <selection sqref="A1:XFD1"/>
    </sheetView>
  </sheetViews>
  <sheetFormatPr baseColWidth="10" defaultRowHeight="14.4"/>
  <cols>
    <col min="1" max="1" width="2.44140625" bestFit="1" customWidth="1"/>
    <col min="2" max="2" width="44" bestFit="1" customWidth="1"/>
    <col min="3" max="3" width="2.33203125" customWidth="1"/>
    <col min="4" max="4" width="13" bestFit="1" customWidth="1"/>
    <col min="5" max="5" width="1.109375" bestFit="1" customWidth="1"/>
    <col min="6" max="6" width="10.109375" bestFit="1" customWidth="1"/>
    <col min="7" max="7" width="11.109375" bestFit="1" customWidth="1"/>
    <col min="8" max="8" width="10.109375" bestFit="1" customWidth="1"/>
    <col min="9" max="9" width="6" customWidth="1"/>
    <col min="10" max="10" width="10.109375" bestFit="1" customWidth="1"/>
    <col min="11" max="11" width="11.6640625" bestFit="1" customWidth="1"/>
    <col min="12" max="12" width="10.109375" bestFit="1" customWidth="1"/>
    <col min="13" max="13" width="4.77734375" customWidth="1"/>
    <col min="14" max="14" width="9.77734375" bestFit="1" customWidth="1"/>
  </cols>
  <sheetData>
    <row r="2" spans="1:14" ht="20.399999999999999">
      <c r="A2" s="92"/>
      <c r="B2" s="93" t="s">
        <v>1713</v>
      </c>
      <c r="C2" s="94"/>
      <c r="D2" s="94"/>
      <c r="E2" s="94"/>
      <c r="F2" s="95" t="s">
        <v>14</v>
      </c>
      <c r="G2" s="95" t="s">
        <v>1731</v>
      </c>
      <c r="H2" s="94"/>
      <c r="I2" s="94"/>
      <c r="J2" s="94"/>
      <c r="K2" s="93" t="s">
        <v>1714</v>
      </c>
      <c r="L2" s="96">
        <v>2020</v>
      </c>
      <c r="M2" s="94"/>
      <c r="N2" s="97">
        <v>586.96199999999999</v>
      </c>
    </row>
    <row r="3" spans="1:14">
      <c r="A3" s="92"/>
      <c r="B3" s="98"/>
      <c r="C3" s="94"/>
      <c r="D3" s="94"/>
      <c r="E3" s="94"/>
      <c r="F3" s="94"/>
      <c r="G3" s="94"/>
      <c r="H3" s="94"/>
      <c r="I3" s="94"/>
      <c r="J3" s="94"/>
      <c r="K3" s="94"/>
      <c r="L3" s="94"/>
      <c r="M3" s="94"/>
      <c r="N3" s="94"/>
    </row>
    <row r="4" spans="1:14">
      <c r="A4" s="866" t="s">
        <v>0</v>
      </c>
      <c r="B4" s="862" t="s">
        <v>550</v>
      </c>
      <c r="C4" s="94"/>
      <c r="D4" s="868" t="s">
        <v>1715</v>
      </c>
      <c r="E4" s="94"/>
      <c r="F4" s="864" t="s">
        <v>1716</v>
      </c>
      <c r="G4" s="864"/>
      <c r="H4" s="864"/>
      <c r="I4" s="94"/>
      <c r="J4" s="864" t="s">
        <v>1717</v>
      </c>
      <c r="K4" s="864"/>
      <c r="L4" s="864"/>
      <c r="M4" s="94"/>
      <c r="N4" s="862" t="s">
        <v>1718</v>
      </c>
    </row>
    <row r="5" spans="1:14" ht="15" thickBot="1">
      <c r="A5" s="867"/>
      <c r="B5" s="863"/>
      <c r="C5" s="94"/>
      <c r="D5" s="869"/>
      <c r="E5" s="94"/>
      <c r="F5" s="104" t="s">
        <v>1719</v>
      </c>
      <c r="G5" s="104" t="s">
        <v>1720</v>
      </c>
      <c r="H5" s="104" t="s">
        <v>1721</v>
      </c>
      <c r="I5" s="94"/>
      <c r="J5" s="104" t="s">
        <v>1719</v>
      </c>
      <c r="K5" s="104" t="s">
        <v>1720</v>
      </c>
      <c r="L5" s="104" t="s">
        <v>1721</v>
      </c>
      <c r="M5" s="94"/>
      <c r="N5" s="863"/>
    </row>
    <row r="6" spans="1:14" s="107" customFormat="1">
      <c r="A6" s="870" t="s">
        <v>1116</v>
      </c>
      <c r="B6" s="870"/>
      <c r="C6" s="105"/>
      <c r="D6" s="106"/>
      <c r="E6" s="105" t="s">
        <v>1088</v>
      </c>
      <c r="F6" s="106">
        <v>0</v>
      </c>
      <c r="G6" s="106">
        <v>0</v>
      </c>
      <c r="H6" s="106">
        <v>0</v>
      </c>
      <c r="I6" s="105"/>
      <c r="J6" s="106">
        <v>0</v>
      </c>
      <c r="K6" s="106">
        <v>0</v>
      </c>
      <c r="L6" s="106">
        <v>0</v>
      </c>
      <c r="M6" s="105"/>
      <c r="N6" s="106">
        <v>0</v>
      </c>
    </row>
    <row r="7" spans="1:14">
      <c r="A7" s="108">
        <v>1</v>
      </c>
      <c r="B7" s="109" t="s">
        <v>1732</v>
      </c>
      <c r="C7" s="94"/>
      <c r="D7" s="109" t="s">
        <v>407</v>
      </c>
      <c r="E7" s="94" t="s">
        <v>1088</v>
      </c>
      <c r="F7" s="109"/>
      <c r="G7" s="109">
        <v>0</v>
      </c>
      <c r="H7" s="109">
        <v>0</v>
      </c>
      <c r="I7" s="94"/>
      <c r="J7" s="109"/>
      <c r="K7" s="109">
        <v>0</v>
      </c>
      <c r="L7" s="109">
        <v>0</v>
      </c>
      <c r="M7" s="94"/>
      <c r="N7" s="109">
        <v>0</v>
      </c>
    </row>
    <row r="8" spans="1:14">
      <c r="A8" s="99">
        <v>2</v>
      </c>
      <c r="B8" s="100" t="s">
        <v>447</v>
      </c>
      <c r="C8" s="94"/>
      <c r="D8" s="100" t="s">
        <v>407</v>
      </c>
      <c r="E8" s="94" t="s">
        <v>1088</v>
      </c>
      <c r="F8" s="100"/>
      <c r="G8" s="100">
        <v>0</v>
      </c>
      <c r="H8" s="100">
        <v>0</v>
      </c>
      <c r="I8" s="94"/>
      <c r="J8" s="100"/>
      <c r="K8" s="100">
        <v>0</v>
      </c>
      <c r="L8" s="100">
        <v>0</v>
      </c>
      <c r="M8" s="94"/>
      <c r="N8" s="100">
        <v>0</v>
      </c>
    </row>
    <row r="9" spans="1:14">
      <c r="A9" s="108">
        <v>3</v>
      </c>
      <c r="B9" s="109" t="s">
        <v>448</v>
      </c>
      <c r="C9" s="94"/>
      <c r="D9" s="109" t="s">
        <v>407</v>
      </c>
      <c r="E9" s="94" t="s">
        <v>1088</v>
      </c>
      <c r="F9" s="109"/>
      <c r="G9" s="109">
        <v>0</v>
      </c>
      <c r="H9" s="109">
        <v>0</v>
      </c>
      <c r="I9" s="94"/>
      <c r="J9" s="109"/>
      <c r="K9" s="109">
        <v>0</v>
      </c>
      <c r="L9" s="109">
        <v>0</v>
      </c>
      <c r="M9" s="94"/>
      <c r="N9" s="109">
        <v>0</v>
      </c>
    </row>
    <row r="10" spans="1:14">
      <c r="A10" s="99">
        <v>4</v>
      </c>
      <c r="B10" s="100" t="s">
        <v>1733</v>
      </c>
      <c r="C10" s="94"/>
      <c r="D10" s="100" t="s">
        <v>439</v>
      </c>
      <c r="E10" s="94" t="s">
        <v>1088</v>
      </c>
      <c r="F10" s="100">
        <v>0</v>
      </c>
      <c r="G10" s="100">
        <v>0</v>
      </c>
      <c r="H10" s="100">
        <v>0</v>
      </c>
      <c r="I10" s="94"/>
      <c r="J10" s="100"/>
      <c r="K10" s="100">
        <v>0</v>
      </c>
      <c r="L10" s="100">
        <v>0</v>
      </c>
      <c r="M10" s="94"/>
      <c r="N10" s="100">
        <v>0</v>
      </c>
    </row>
    <row r="11" spans="1:14">
      <c r="A11" s="108">
        <v>5</v>
      </c>
      <c r="B11" s="109" t="s">
        <v>1734</v>
      </c>
      <c r="C11" s="94"/>
      <c r="D11" s="109" t="s">
        <v>439</v>
      </c>
      <c r="E11" s="94" t="s">
        <v>1088</v>
      </c>
      <c r="F11" s="109"/>
      <c r="G11" s="109">
        <v>0</v>
      </c>
      <c r="H11" s="109">
        <v>0</v>
      </c>
      <c r="I11" s="94"/>
      <c r="J11" s="109"/>
      <c r="K11" s="109">
        <v>0</v>
      </c>
      <c r="L11" s="109">
        <v>0</v>
      </c>
      <c r="M11" s="94"/>
      <c r="N11" s="109">
        <v>0</v>
      </c>
    </row>
    <row r="12" spans="1:14">
      <c r="A12" s="99">
        <v>6</v>
      </c>
      <c r="B12" s="100" t="s">
        <v>1735</v>
      </c>
      <c r="C12" s="94"/>
      <c r="D12" s="100" t="s">
        <v>439</v>
      </c>
      <c r="E12" s="94" t="s">
        <v>1088</v>
      </c>
      <c r="F12" s="100"/>
      <c r="G12" s="100">
        <v>0</v>
      </c>
      <c r="H12" s="100">
        <v>0</v>
      </c>
      <c r="I12" s="94"/>
      <c r="J12" s="100"/>
      <c r="K12" s="100">
        <v>0</v>
      </c>
      <c r="L12" s="100">
        <v>0</v>
      </c>
      <c r="M12" s="94"/>
      <c r="N12" s="100">
        <v>0</v>
      </c>
    </row>
    <row r="13" spans="1:14" s="107" customFormat="1">
      <c r="A13" s="865" t="s">
        <v>1722</v>
      </c>
      <c r="B13" s="865"/>
      <c r="C13" s="105"/>
      <c r="D13" s="106"/>
      <c r="E13" s="105" t="s">
        <v>1088</v>
      </c>
      <c r="F13" s="106">
        <v>0</v>
      </c>
      <c r="G13" s="106">
        <v>0</v>
      </c>
      <c r="H13" s="106">
        <v>0</v>
      </c>
      <c r="I13" s="105"/>
      <c r="J13" s="106">
        <v>0</v>
      </c>
      <c r="K13" s="106">
        <v>0</v>
      </c>
      <c r="L13" s="106">
        <v>0</v>
      </c>
      <c r="M13" s="105"/>
      <c r="N13" s="106">
        <v>0</v>
      </c>
    </row>
    <row r="14" spans="1:14">
      <c r="A14" s="108">
        <v>7</v>
      </c>
      <c r="B14" s="109" t="s">
        <v>1736</v>
      </c>
      <c r="C14" s="94"/>
      <c r="D14" s="109" t="s">
        <v>407</v>
      </c>
      <c r="E14" s="94" t="s">
        <v>1088</v>
      </c>
      <c r="F14" s="109"/>
      <c r="G14" s="109">
        <v>0</v>
      </c>
      <c r="H14" s="109">
        <v>0</v>
      </c>
      <c r="I14" s="94"/>
      <c r="J14" s="109"/>
      <c r="K14" s="109">
        <v>0</v>
      </c>
      <c r="L14" s="109">
        <v>0</v>
      </c>
      <c r="M14" s="94"/>
      <c r="N14" s="109">
        <v>0</v>
      </c>
    </row>
    <row r="15" spans="1:14">
      <c r="A15" s="99">
        <v>8</v>
      </c>
      <c r="B15" s="100" t="s">
        <v>1737</v>
      </c>
      <c r="C15" s="94"/>
      <c r="D15" s="100" t="s">
        <v>407</v>
      </c>
      <c r="E15" s="94" t="s">
        <v>1088</v>
      </c>
      <c r="F15" s="100"/>
      <c r="G15" s="100">
        <v>0</v>
      </c>
      <c r="H15" s="100">
        <v>0</v>
      </c>
      <c r="I15" s="94"/>
      <c r="J15" s="100"/>
      <c r="K15" s="100">
        <v>0</v>
      </c>
      <c r="L15" s="100">
        <v>0</v>
      </c>
      <c r="M15" s="94"/>
      <c r="N15" s="100">
        <v>0</v>
      </c>
    </row>
    <row r="16" spans="1:14">
      <c r="A16" s="108">
        <v>9</v>
      </c>
      <c r="B16" s="109" t="s">
        <v>1738</v>
      </c>
      <c r="C16" s="94"/>
      <c r="D16" s="109" t="s">
        <v>407</v>
      </c>
      <c r="E16" s="94" t="s">
        <v>1088</v>
      </c>
      <c r="F16" s="109"/>
      <c r="G16" s="109">
        <v>0</v>
      </c>
      <c r="H16" s="109">
        <v>0</v>
      </c>
      <c r="I16" s="94"/>
      <c r="J16" s="109"/>
      <c r="K16" s="109">
        <v>0</v>
      </c>
      <c r="L16" s="109">
        <v>0</v>
      </c>
      <c r="M16" s="94"/>
      <c r="N16" s="109">
        <v>0</v>
      </c>
    </row>
    <row r="17" spans="1:14">
      <c r="A17" s="99">
        <v>10</v>
      </c>
      <c r="B17" s="100" t="s">
        <v>1739</v>
      </c>
      <c r="C17" s="94"/>
      <c r="D17" s="100" t="s">
        <v>409</v>
      </c>
      <c r="E17" s="94" t="s">
        <v>1088</v>
      </c>
      <c r="F17" s="100"/>
      <c r="G17" s="100">
        <v>0</v>
      </c>
      <c r="H17" s="100">
        <v>0</v>
      </c>
      <c r="I17" s="94"/>
      <c r="J17" s="100"/>
      <c r="K17" s="100">
        <v>0</v>
      </c>
      <c r="L17" s="100">
        <v>0</v>
      </c>
      <c r="M17" s="94"/>
      <c r="N17" s="100">
        <v>0</v>
      </c>
    </row>
    <row r="18" spans="1:14">
      <c r="A18" s="108">
        <v>11</v>
      </c>
      <c r="B18" s="109" t="s">
        <v>1740</v>
      </c>
      <c r="C18" s="94"/>
      <c r="D18" s="109" t="s">
        <v>409</v>
      </c>
      <c r="E18" s="94" t="s">
        <v>1088</v>
      </c>
      <c r="F18" s="109"/>
      <c r="G18" s="109">
        <v>0</v>
      </c>
      <c r="H18" s="109">
        <v>0</v>
      </c>
      <c r="I18" s="94"/>
      <c r="J18" s="109"/>
      <c r="K18" s="109">
        <v>0</v>
      </c>
      <c r="L18" s="109">
        <v>0</v>
      </c>
      <c r="M18" s="94"/>
      <c r="N18" s="109">
        <v>0</v>
      </c>
    </row>
    <row r="19" spans="1:14">
      <c r="A19" s="99">
        <v>12</v>
      </c>
      <c r="B19" s="100" t="s">
        <v>1741</v>
      </c>
      <c r="C19" s="94"/>
      <c r="D19" s="100" t="s">
        <v>409</v>
      </c>
      <c r="E19" s="94" t="s">
        <v>1088</v>
      </c>
      <c r="F19" s="100"/>
      <c r="G19" s="100">
        <v>0</v>
      </c>
      <c r="H19" s="100">
        <v>0</v>
      </c>
      <c r="I19" s="94"/>
      <c r="J19" s="100"/>
      <c r="K19" s="100">
        <v>0</v>
      </c>
      <c r="L19" s="100">
        <v>0</v>
      </c>
      <c r="M19" s="94"/>
      <c r="N19" s="100">
        <v>0</v>
      </c>
    </row>
    <row r="20" spans="1:14" s="107" customFormat="1">
      <c r="A20" s="865" t="s">
        <v>1432</v>
      </c>
      <c r="B20" s="865"/>
      <c r="C20" s="105"/>
      <c r="D20" s="106"/>
      <c r="E20" s="105" t="s">
        <v>1088</v>
      </c>
      <c r="F20" s="106">
        <v>0</v>
      </c>
      <c r="G20" s="106">
        <v>0</v>
      </c>
      <c r="H20" s="106">
        <v>0</v>
      </c>
      <c r="I20" s="105"/>
      <c r="J20" s="106">
        <v>0</v>
      </c>
      <c r="K20" s="106">
        <v>0</v>
      </c>
      <c r="L20" s="106">
        <v>0</v>
      </c>
      <c r="M20" s="105"/>
      <c r="N20" s="106">
        <v>0</v>
      </c>
    </row>
    <row r="21" spans="1:14">
      <c r="A21" s="99">
        <v>13</v>
      </c>
      <c r="B21" s="100" t="s">
        <v>1742</v>
      </c>
      <c r="C21" s="94"/>
      <c r="D21" s="100"/>
      <c r="E21" s="94" t="s">
        <v>1088</v>
      </c>
      <c r="F21" s="100"/>
      <c r="G21" s="100">
        <v>0</v>
      </c>
      <c r="H21" s="100">
        <v>0</v>
      </c>
      <c r="I21" s="94"/>
      <c r="J21" s="100"/>
      <c r="K21" s="100">
        <v>0</v>
      </c>
      <c r="L21" s="100">
        <v>0</v>
      </c>
      <c r="M21" s="94"/>
      <c r="N21" s="100">
        <v>0</v>
      </c>
    </row>
    <row r="22" spans="1:14">
      <c r="A22" s="108">
        <v>14</v>
      </c>
      <c r="B22" s="109" t="s">
        <v>1743</v>
      </c>
      <c r="C22" s="94"/>
      <c r="D22" s="109"/>
      <c r="E22" s="94" t="s">
        <v>1088</v>
      </c>
      <c r="F22" s="109"/>
      <c r="G22" s="109">
        <v>0</v>
      </c>
      <c r="H22" s="109">
        <v>0</v>
      </c>
      <c r="I22" s="94"/>
      <c r="J22" s="109"/>
      <c r="K22" s="109">
        <v>0</v>
      </c>
      <c r="L22" s="109">
        <v>0</v>
      </c>
      <c r="M22" s="94"/>
      <c r="N22" s="109">
        <v>0</v>
      </c>
    </row>
    <row r="23" spans="1:14">
      <c r="A23" s="99">
        <v>15</v>
      </c>
      <c r="B23" s="100" t="s">
        <v>1744</v>
      </c>
      <c r="C23" s="94"/>
      <c r="D23" s="100"/>
      <c r="E23" s="94" t="s">
        <v>1088</v>
      </c>
      <c r="F23" s="100"/>
      <c r="G23" s="100">
        <v>0</v>
      </c>
      <c r="H23" s="100">
        <v>0</v>
      </c>
      <c r="I23" s="94"/>
      <c r="J23" s="100"/>
      <c r="K23" s="100">
        <v>0</v>
      </c>
      <c r="L23" s="100">
        <v>0</v>
      </c>
      <c r="M23" s="94"/>
      <c r="N23" s="100">
        <v>0</v>
      </c>
    </row>
    <row r="24" spans="1:14" s="107" customFormat="1">
      <c r="A24" s="865" t="s">
        <v>1434</v>
      </c>
      <c r="B24" s="865"/>
      <c r="C24" s="105"/>
      <c r="D24" s="106"/>
      <c r="E24" s="105" t="s">
        <v>1088</v>
      </c>
      <c r="F24" s="106">
        <v>329720424251.85382</v>
      </c>
      <c r="G24" s="106">
        <v>0</v>
      </c>
      <c r="H24" s="106">
        <v>329720424251.85382</v>
      </c>
      <c r="I24" s="105"/>
      <c r="J24" s="106">
        <v>330089735274</v>
      </c>
      <c r="K24" s="106">
        <v>-369311023</v>
      </c>
      <c r="L24" s="106">
        <v>329720424251</v>
      </c>
      <c r="M24" s="105"/>
      <c r="N24" s="106">
        <v>0.85382080078125</v>
      </c>
    </row>
    <row r="25" spans="1:14">
      <c r="A25" s="99">
        <v>16</v>
      </c>
      <c r="B25" s="100" t="s">
        <v>1129</v>
      </c>
      <c r="C25" s="94"/>
      <c r="D25" s="100" t="s">
        <v>414</v>
      </c>
      <c r="E25" s="94" t="s">
        <v>1088</v>
      </c>
      <c r="F25" s="100">
        <v>127076667718</v>
      </c>
      <c r="G25" s="100">
        <v>0</v>
      </c>
      <c r="H25" s="100">
        <v>127076667718</v>
      </c>
      <c r="I25" s="94"/>
      <c r="J25" s="100">
        <v>127445978741</v>
      </c>
      <c r="K25" s="100">
        <v>-369311023</v>
      </c>
      <c r="L25" s="100">
        <v>127076667718</v>
      </c>
      <c r="M25" s="94"/>
      <c r="N25" s="100">
        <v>0</v>
      </c>
    </row>
    <row r="26" spans="1:14">
      <c r="A26" s="108">
        <v>17</v>
      </c>
      <c r="B26" s="109" t="s">
        <v>1130</v>
      </c>
      <c r="C26" s="94"/>
      <c r="D26" s="109" t="s">
        <v>414</v>
      </c>
      <c r="E26" s="94" t="s">
        <v>1088</v>
      </c>
      <c r="F26" s="109">
        <v>194293756533.85382</v>
      </c>
      <c r="G26" s="109">
        <v>0</v>
      </c>
      <c r="H26" s="109">
        <v>194293756533.85382</v>
      </c>
      <c r="I26" s="94"/>
      <c r="J26" s="109">
        <v>194293756533</v>
      </c>
      <c r="K26" s="109">
        <v>0</v>
      </c>
      <c r="L26" s="109">
        <v>194293756533</v>
      </c>
      <c r="M26" s="94"/>
      <c r="N26" s="109">
        <v>0.85382080078125</v>
      </c>
    </row>
    <row r="27" spans="1:14">
      <c r="A27" s="99">
        <v>18</v>
      </c>
      <c r="B27" s="100" t="s">
        <v>365</v>
      </c>
      <c r="C27" s="94"/>
      <c r="D27" s="100" t="s">
        <v>414</v>
      </c>
      <c r="E27" s="94" t="s">
        <v>1088</v>
      </c>
      <c r="F27" s="100">
        <v>8350000000</v>
      </c>
      <c r="G27" s="100">
        <v>0</v>
      </c>
      <c r="H27" s="100">
        <v>8350000000</v>
      </c>
      <c r="I27" s="94"/>
      <c r="J27" s="100">
        <v>8350000000</v>
      </c>
      <c r="K27" s="100">
        <v>0</v>
      </c>
      <c r="L27" s="100">
        <v>8350000000</v>
      </c>
      <c r="M27" s="94"/>
      <c r="N27" s="100">
        <v>0</v>
      </c>
    </row>
    <row r="28" spans="1:14" s="107" customFormat="1">
      <c r="A28" s="865" t="s">
        <v>1117</v>
      </c>
      <c r="B28" s="865"/>
      <c r="C28" s="105"/>
      <c r="D28" s="106"/>
      <c r="E28" s="105" t="s">
        <v>1088</v>
      </c>
      <c r="F28" s="106">
        <v>0</v>
      </c>
      <c r="G28" s="106">
        <v>0</v>
      </c>
      <c r="H28" s="106">
        <v>0</v>
      </c>
      <c r="I28" s="105"/>
      <c r="J28" s="106">
        <v>0</v>
      </c>
      <c r="K28" s="106">
        <v>0</v>
      </c>
      <c r="L28" s="106">
        <v>0</v>
      </c>
      <c r="M28" s="105"/>
      <c r="N28" s="106">
        <v>0</v>
      </c>
    </row>
    <row r="29" spans="1:14">
      <c r="A29" s="108">
        <v>19</v>
      </c>
      <c r="B29" s="109" t="s">
        <v>437</v>
      </c>
      <c r="C29" s="94"/>
      <c r="D29" s="109" t="s">
        <v>407</v>
      </c>
      <c r="E29" s="94" t="s">
        <v>1088</v>
      </c>
      <c r="F29" s="109">
        <v>0</v>
      </c>
      <c r="G29" s="109">
        <v>0</v>
      </c>
      <c r="H29" s="109">
        <v>0</v>
      </c>
      <c r="I29" s="94"/>
      <c r="J29" s="109"/>
      <c r="K29" s="109">
        <v>0</v>
      </c>
      <c r="L29" s="109">
        <v>0</v>
      </c>
      <c r="M29" s="94"/>
      <c r="N29" s="109">
        <v>0</v>
      </c>
    </row>
    <row r="30" spans="1:14">
      <c r="A30" s="99">
        <v>20</v>
      </c>
      <c r="B30" s="100" t="s">
        <v>1745</v>
      </c>
      <c r="C30" s="94"/>
      <c r="D30" s="100" t="s">
        <v>407</v>
      </c>
      <c r="E30" s="94" t="s">
        <v>1088</v>
      </c>
      <c r="F30" s="100">
        <v>0</v>
      </c>
      <c r="G30" s="100">
        <v>0</v>
      </c>
      <c r="H30" s="100">
        <v>0</v>
      </c>
      <c r="I30" s="94"/>
      <c r="J30" s="100"/>
      <c r="K30" s="100">
        <v>0</v>
      </c>
      <c r="L30" s="100">
        <v>0</v>
      </c>
      <c r="M30" s="94"/>
      <c r="N30" s="100">
        <v>0</v>
      </c>
    </row>
    <row r="31" spans="1:14">
      <c r="A31" s="108">
        <v>21</v>
      </c>
      <c r="B31" s="109" t="s">
        <v>438</v>
      </c>
      <c r="C31" s="94"/>
      <c r="D31" s="109" t="s">
        <v>407</v>
      </c>
      <c r="E31" s="94" t="s">
        <v>1088</v>
      </c>
      <c r="F31" s="109">
        <v>0</v>
      </c>
      <c r="G31" s="109">
        <v>0</v>
      </c>
      <c r="H31" s="109">
        <v>0</v>
      </c>
      <c r="I31" s="94"/>
      <c r="J31" s="109"/>
      <c r="K31" s="109">
        <v>0</v>
      </c>
      <c r="L31" s="109">
        <v>0</v>
      </c>
      <c r="M31" s="94"/>
      <c r="N31" s="109">
        <v>0</v>
      </c>
    </row>
    <row r="32" spans="1:14">
      <c r="A32" s="99">
        <v>22</v>
      </c>
      <c r="B32" s="100" t="s">
        <v>451</v>
      </c>
      <c r="C32" s="94"/>
      <c r="D32" s="100" t="s">
        <v>407</v>
      </c>
      <c r="E32" s="94" t="s">
        <v>1088</v>
      </c>
      <c r="F32" s="100">
        <v>0</v>
      </c>
      <c r="G32" s="100">
        <v>0</v>
      </c>
      <c r="H32" s="100">
        <v>0</v>
      </c>
      <c r="I32" s="94"/>
      <c r="J32" s="100"/>
      <c r="K32" s="100">
        <v>0</v>
      </c>
      <c r="L32" s="100">
        <v>0</v>
      </c>
      <c r="M32" s="94"/>
      <c r="N32" s="100">
        <v>0</v>
      </c>
    </row>
    <row r="33" spans="1:14">
      <c r="A33" s="108">
        <v>23</v>
      </c>
      <c r="B33" s="109" t="s">
        <v>450</v>
      </c>
      <c r="C33" s="94"/>
      <c r="D33" s="109" t="s">
        <v>407</v>
      </c>
      <c r="E33" s="94" t="s">
        <v>1088</v>
      </c>
      <c r="F33" s="109">
        <v>0</v>
      </c>
      <c r="G33" s="109">
        <v>0</v>
      </c>
      <c r="H33" s="109">
        <v>0</v>
      </c>
      <c r="I33" s="94"/>
      <c r="J33" s="109"/>
      <c r="K33" s="109">
        <v>0</v>
      </c>
      <c r="L33" s="109">
        <v>0</v>
      </c>
      <c r="M33" s="94"/>
      <c r="N33" s="109">
        <v>0</v>
      </c>
    </row>
    <row r="34" spans="1:14">
      <c r="A34" s="99">
        <v>24</v>
      </c>
      <c r="B34" s="100" t="s">
        <v>1746</v>
      </c>
      <c r="C34" s="94"/>
      <c r="D34" s="100" t="s">
        <v>407</v>
      </c>
      <c r="E34" s="94" t="s">
        <v>1088</v>
      </c>
      <c r="F34" s="100">
        <v>0</v>
      </c>
      <c r="G34" s="100">
        <v>0</v>
      </c>
      <c r="H34" s="100">
        <v>0</v>
      </c>
      <c r="I34" s="94"/>
      <c r="J34" s="100"/>
      <c r="K34" s="100">
        <v>0</v>
      </c>
      <c r="L34" s="100">
        <v>0</v>
      </c>
      <c r="M34" s="94"/>
      <c r="N34" s="100">
        <v>0</v>
      </c>
    </row>
    <row r="35" spans="1:14">
      <c r="A35" s="108">
        <v>25</v>
      </c>
      <c r="B35" s="109" t="s">
        <v>444</v>
      </c>
      <c r="C35" s="94"/>
      <c r="D35" s="109" t="s">
        <v>407</v>
      </c>
      <c r="E35" s="94" t="s">
        <v>1088</v>
      </c>
      <c r="F35" s="109"/>
      <c r="G35" s="109">
        <v>0</v>
      </c>
      <c r="H35" s="109">
        <v>0</v>
      </c>
      <c r="I35" s="94"/>
      <c r="J35" s="109"/>
      <c r="K35" s="109">
        <v>0</v>
      </c>
      <c r="L35" s="109">
        <v>0</v>
      </c>
      <c r="M35" s="94"/>
      <c r="N35" s="109">
        <v>0</v>
      </c>
    </row>
    <row r="36" spans="1:14">
      <c r="A36" s="99">
        <v>26</v>
      </c>
      <c r="B36" s="100" t="s">
        <v>1747</v>
      </c>
      <c r="C36" s="94"/>
      <c r="D36" s="100" t="s">
        <v>407</v>
      </c>
      <c r="E36" s="94" t="s">
        <v>1088</v>
      </c>
      <c r="F36" s="100">
        <v>0</v>
      </c>
      <c r="G36" s="100">
        <v>0</v>
      </c>
      <c r="H36" s="100">
        <v>0</v>
      </c>
      <c r="I36" s="94"/>
      <c r="J36" s="100"/>
      <c r="K36" s="100">
        <v>0</v>
      </c>
      <c r="L36" s="100">
        <v>0</v>
      </c>
      <c r="M36" s="94"/>
      <c r="N36" s="100">
        <v>0</v>
      </c>
    </row>
    <row r="37" spans="1:14">
      <c r="A37" s="108">
        <v>27</v>
      </c>
      <c r="B37" s="109" t="s">
        <v>440</v>
      </c>
      <c r="C37" s="94"/>
      <c r="D37" s="109" t="s">
        <v>439</v>
      </c>
      <c r="E37" s="94" t="s">
        <v>1088</v>
      </c>
      <c r="F37" s="109"/>
      <c r="G37" s="109">
        <v>0</v>
      </c>
      <c r="H37" s="109">
        <v>0</v>
      </c>
      <c r="I37" s="94"/>
      <c r="J37" s="109"/>
      <c r="K37" s="109">
        <v>0</v>
      </c>
      <c r="L37" s="109">
        <v>0</v>
      </c>
      <c r="M37" s="94"/>
      <c r="N37" s="109">
        <v>0</v>
      </c>
    </row>
    <row r="38" spans="1:14">
      <c r="A38" s="99">
        <v>28</v>
      </c>
      <c r="B38" s="100" t="s">
        <v>1748</v>
      </c>
      <c r="C38" s="94"/>
      <c r="D38" s="100" t="s">
        <v>407</v>
      </c>
      <c r="E38" s="94" t="s">
        <v>1088</v>
      </c>
      <c r="F38" s="100">
        <v>0</v>
      </c>
      <c r="G38" s="100">
        <v>0</v>
      </c>
      <c r="H38" s="100">
        <v>0</v>
      </c>
      <c r="I38" s="94"/>
      <c r="J38" s="100">
        <v>0</v>
      </c>
      <c r="K38" s="100">
        <v>0</v>
      </c>
      <c r="L38" s="100">
        <v>0</v>
      </c>
      <c r="M38" s="94"/>
      <c r="N38" s="100">
        <v>0</v>
      </c>
    </row>
    <row r="39" spans="1:14">
      <c r="A39" s="108">
        <v>29</v>
      </c>
      <c r="B39" s="109" t="s">
        <v>1749</v>
      </c>
      <c r="C39" s="94"/>
      <c r="D39" s="109" t="s">
        <v>14</v>
      </c>
      <c r="E39" s="94" t="s">
        <v>1088</v>
      </c>
      <c r="F39" s="109">
        <v>0</v>
      </c>
      <c r="G39" s="109">
        <v>0</v>
      </c>
      <c r="H39" s="109">
        <v>0</v>
      </c>
      <c r="I39" s="94"/>
      <c r="J39" s="109">
        <v>0</v>
      </c>
      <c r="K39" s="109">
        <v>0</v>
      </c>
      <c r="L39" s="109">
        <v>0</v>
      </c>
      <c r="M39" s="94"/>
      <c r="N39" s="109">
        <v>0</v>
      </c>
    </row>
    <row r="40" spans="1:14" s="107" customFormat="1">
      <c r="A40" s="865" t="s">
        <v>1723</v>
      </c>
      <c r="B40" s="865"/>
      <c r="C40" s="105"/>
      <c r="D40" s="106"/>
      <c r="E40" s="105" t="s">
        <v>1088</v>
      </c>
      <c r="F40" s="106">
        <v>14191392455</v>
      </c>
      <c r="G40" s="106">
        <v>0</v>
      </c>
      <c r="H40" s="106">
        <v>14191392455</v>
      </c>
      <c r="I40" s="105"/>
      <c r="J40" s="106">
        <v>14188303389</v>
      </c>
      <c r="K40" s="106">
        <v>0</v>
      </c>
      <c r="L40" s="106">
        <v>14188303389</v>
      </c>
      <c r="M40" s="105"/>
      <c r="N40" s="106">
        <v>3089066</v>
      </c>
    </row>
    <row r="41" spans="1:14">
      <c r="A41" s="108">
        <v>30</v>
      </c>
      <c r="B41" s="109" t="s">
        <v>360</v>
      </c>
      <c r="C41" s="94"/>
      <c r="D41" s="109" t="s">
        <v>420</v>
      </c>
      <c r="E41" s="94" t="s">
        <v>1088</v>
      </c>
      <c r="F41" s="109">
        <v>11770442523</v>
      </c>
      <c r="G41" s="109">
        <v>0</v>
      </c>
      <c r="H41" s="109">
        <v>11770442523</v>
      </c>
      <c r="I41" s="94"/>
      <c r="J41" s="109">
        <v>11770442523</v>
      </c>
      <c r="K41" s="109">
        <v>0</v>
      </c>
      <c r="L41" s="109">
        <v>11770442523</v>
      </c>
      <c r="M41" s="94"/>
      <c r="N41" s="109">
        <v>0</v>
      </c>
    </row>
    <row r="42" spans="1:14">
      <c r="A42" s="99">
        <v>31</v>
      </c>
      <c r="B42" s="100" t="s">
        <v>373</v>
      </c>
      <c r="C42" s="94"/>
      <c r="D42" s="100" t="s">
        <v>420</v>
      </c>
      <c r="E42" s="94" t="s">
        <v>1088</v>
      </c>
      <c r="F42" s="100"/>
      <c r="G42" s="100">
        <v>0</v>
      </c>
      <c r="H42" s="100">
        <v>0</v>
      </c>
      <c r="I42" s="94"/>
      <c r="J42" s="100"/>
      <c r="K42" s="100">
        <v>0</v>
      </c>
      <c r="L42" s="100">
        <v>0</v>
      </c>
      <c r="M42" s="94"/>
      <c r="N42" s="100">
        <v>0</v>
      </c>
    </row>
    <row r="43" spans="1:14">
      <c r="A43" s="108">
        <v>32</v>
      </c>
      <c r="B43" s="109" t="s">
        <v>369</v>
      </c>
      <c r="C43" s="94"/>
      <c r="D43" s="109" t="s">
        <v>420</v>
      </c>
      <c r="E43" s="94" t="s">
        <v>1088</v>
      </c>
      <c r="F43" s="109">
        <v>42600000</v>
      </c>
      <c r="G43" s="109">
        <v>0</v>
      </c>
      <c r="H43" s="109">
        <v>42600000</v>
      </c>
      <c r="I43" s="94"/>
      <c r="J43" s="109">
        <v>42600000</v>
      </c>
      <c r="K43" s="109">
        <v>0</v>
      </c>
      <c r="L43" s="109">
        <v>42600000</v>
      </c>
      <c r="M43" s="94"/>
      <c r="N43" s="109">
        <v>0</v>
      </c>
    </row>
    <row r="44" spans="1:14">
      <c r="A44" s="99">
        <v>33</v>
      </c>
      <c r="B44" s="100" t="s">
        <v>375</v>
      </c>
      <c r="C44" s="94"/>
      <c r="D44" s="100" t="s">
        <v>420</v>
      </c>
      <c r="E44" s="94" t="s">
        <v>1088</v>
      </c>
      <c r="F44" s="100"/>
      <c r="G44" s="100">
        <v>0</v>
      </c>
      <c r="H44" s="100">
        <v>0</v>
      </c>
      <c r="I44" s="94"/>
      <c r="J44" s="100"/>
      <c r="K44" s="100">
        <v>0</v>
      </c>
      <c r="L44" s="100">
        <v>0</v>
      </c>
      <c r="M44" s="94"/>
      <c r="N44" s="100">
        <v>0</v>
      </c>
    </row>
    <row r="45" spans="1:14">
      <c r="A45" s="108">
        <v>34</v>
      </c>
      <c r="B45" s="109" t="s">
        <v>371</v>
      </c>
      <c r="C45" s="94"/>
      <c r="D45" s="109" t="s">
        <v>420</v>
      </c>
      <c r="E45" s="94" t="s">
        <v>1088</v>
      </c>
      <c r="F45" s="109"/>
      <c r="G45" s="109">
        <v>0</v>
      </c>
      <c r="H45" s="109">
        <v>0</v>
      </c>
      <c r="I45" s="94"/>
      <c r="J45" s="109"/>
      <c r="K45" s="109">
        <v>0</v>
      </c>
      <c r="L45" s="109">
        <v>0</v>
      </c>
      <c r="M45" s="94"/>
      <c r="N45" s="109">
        <v>0</v>
      </c>
    </row>
    <row r="46" spans="1:14">
      <c r="A46" s="99">
        <v>35</v>
      </c>
      <c r="B46" s="100" t="s">
        <v>361</v>
      </c>
      <c r="C46" s="94"/>
      <c r="D46" s="100" t="s">
        <v>420</v>
      </c>
      <c r="E46" s="94" t="s">
        <v>1088</v>
      </c>
      <c r="F46" s="100">
        <v>163682957</v>
      </c>
      <c r="G46" s="100">
        <v>0</v>
      </c>
      <c r="H46" s="100">
        <v>163682957</v>
      </c>
      <c r="I46" s="94"/>
      <c r="J46" s="100">
        <v>164534281</v>
      </c>
      <c r="K46" s="100">
        <v>0</v>
      </c>
      <c r="L46" s="100">
        <v>164534281</v>
      </c>
      <c r="M46" s="94"/>
      <c r="N46" s="100">
        <v>-851324</v>
      </c>
    </row>
    <row r="47" spans="1:14">
      <c r="A47" s="108">
        <v>36</v>
      </c>
      <c r="B47" s="109" t="s">
        <v>1724</v>
      </c>
      <c r="C47" s="94"/>
      <c r="D47" s="109" t="s">
        <v>420</v>
      </c>
      <c r="E47" s="94"/>
      <c r="F47" s="109"/>
      <c r="G47" s="109"/>
      <c r="H47" s="109"/>
      <c r="I47" s="94"/>
      <c r="J47" s="109"/>
      <c r="K47" s="109"/>
      <c r="L47" s="109"/>
      <c r="M47" s="94"/>
      <c r="N47" s="109"/>
    </row>
    <row r="48" spans="1:14">
      <c r="A48" s="99">
        <v>37</v>
      </c>
      <c r="B48" s="100" t="s">
        <v>364</v>
      </c>
      <c r="C48" s="94"/>
      <c r="D48" s="100" t="s">
        <v>420</v>
      </c>
      <c r="E48" s="94" t="s">
        <v>1088</v>
      </c>
      <c r="F48" s="100"/>
      <c r="G48" s="100">
        <v>0</v>
      </c>
      <c r="H48" s="100">
        <v>0</v>
      </c>
      <c r="I48" s="94"/>
      <c r="J48" s="100">
        <v>0</v>
      </c>
      <c r="K48" s="100">
        <v>0</v>
      </c>
      <c r="L48" s="100">
        <v>0</v>
      </c>
      <c r="M48" s="94"/>
      <c r="N48" s="100">
        <v>0</v>
      </c>
    </row>
    <row r="49" spans="1:14">
      <c r="A49" s="108">
        <v>38</v>
      </c>
      <c r="B49" s="109" t="s">
        <v>363</v>
      </c>
      <c r="C49" s="94"/>
      <c r="D49" s="109" t="s">
        <v>404</v>
      </c>
      <c r="E49" s="94" t="s">
        <v>1088</v>
      </c>
      <c r="F49" s="109">
        <v>68616937</v>
      </c>
      <c r="G49" s="109">
        <v>0</v>
      </c>
      <c r="H49" s="109">
        <v>68616937</v>
      </c>
      <c r="I49" s="94"/>
      <c r="J49" s="109">
        <v>64626547</v>
      </c>
      <c r="K49" s="109">
        <v>0</v>
      </c>
      <c r="L49" s="109">
        <v>64626547</v>
      </c>
      <c r="M49" s="94"/>
      <c r="N49" s="109">
        <v>3990390</v>
      </c>
    </row>
    <row r="50" spans="1:14">
      <c r="A50" s="99">
        <v>39</v>
      </c>
      <c r="B50" s="100" t="s">
        <v>374</v>
      </c>
      <c r="C50" s="94"/>
      <c r="D50" s="100" t="s">
        <v>404</v>
      </c>
      <c r="E50" s="94" t="s">
        <v>1088</v>
      </c>
      <c r="F50" s="100"/>
      <c r="G50" s="100">
        <v>0</v>
      </c>
      <c r="H50" s="100">
        <v>0</v>
      </c>
      <c r="I50" s="94"/>
      <c r="J50" s="100">
        <v>50000</v>
      </c>
      <c r="K50" s="100">
        <v>0</v>
      </c>
      <c r="L50" s="100">
        <v>50000</v>
      </c>
      <c r="M50" s="94"/>
      <c r="N50" s="100">
        <v>-50000</v>
      </c>
    </row>
    <row r="51" spans="1:14">
      <c r="A51" s="108">
        <v>40</v>
      </c>
      <c r="B51" s="109" t="s">
        <v>367</v>
      </c>
      <c r="C51" s="94"/>
      <c r="D51" s="109" t="s">
        <v>404</v>
      </c>
      <c r="E51" s="94" t="s">
        <v>1088</v>
      </c>
      <c r="F51" s="109"/>
      <c r="G51" s="109">
        <v>0</v>
      </c>
      <c r="H51" s="109">
        <v>0</v>
      </c>
      <c r="I51" s="94"/>
      <c r="J51" s="109"/>
      <c r="K51" s="109">
        <v>0</v>
      </c>
      <c r="L51" s="109">
        <v>0</v>
      </c>
      <c r="M51" s="94"/>
      <c r="N51" s="109">
        <v>0</v>
      </c>
    </row>
    <row r="52" spans="1:14">
      <c r="A52" s="99">
        <v>41</v>
      </c>
      <c r="B52" s="100" t="s">
        <v>362</v>
      </c>
      <c r="C52" s="94"/>
      <c r="D52" s="100" t="s">
        <v>404</v>
      </c>
      <c r="E52" s="94" t="s">
        <v>1088</v>
      </c>
      <c r="F52" s="100"/>
      <c r="G52" s="100">
        <v>0</v>
      </c>
      <c r="H52" s="100">
        <v>0</v>
      </c>
      <c r="I52" s="94"/>
      <c r="J52" s="100"/>
      <c r="K52" s="100">
        <v>0</v>
      </c>
      <c r="L52" s="100">
        <v>0</v>
      </c>
      <c r="M52" s="94"/>
      <c r="N52" s="100">
        <v>0</v>
      </c>
    </row>
    <row r="53" spans="1:14">
      <c r="A53" s="108">
        <v>42</v>
      </c>
      <c r="B53" s="109" t="s">
        <v>1750</v>
      </c>
      <c r="C53" s="94"/>
      <c r="D53" s="109" t="s">
        <v>414</v>
      </c>
      <c r="E53" s="94" t="s">
        <v>1088</v>
      </c>
      <c r="F53" s="109"/>
      <c r="G53" s="109">
        <v>0</v>
      </c>
      <c r="H53" s="109">
        <v>0</v>
      </c>
      <c r="I53" s="94"/>
      <c r="J53" s="109"/>
      <c r="K53" s="109">
        <v>0</v>
      </c>
      <c r="L53" s="109">
        <v>0</v>
      </c>
      <c r="M53" s="94"/>
      <c r="N53" s="109">
        <v>0</v>
      </c>
    </row>
    <row r="54" spans="1:14">
      <c r="A54" s="99">
        <v>43</v>
      </c>
      <c r="B54" s="100" t="s">
        <v>370</v>
      </c>
      <c r="C54" s="94"/>
      <c r="D54" s="100" t="s">
        <v>420</v>
      </c>
      <c r="E54" s="94" t="s">
        <v>1088</v>
      </c>
      <c r="F54" s="100">
        <v>26173190</v>
      </c>
      <c r="G54" s="100">
        <v>0</v>
      </c>
      <c r="H54" s="100">
        <v>26173190</v>
      </c>
      <c r="I54" s="94"/>
      <c r="J54" s="100">
        <v>26173190</v>
      </c>
      <c r="K54" s="100">
        <v>0</v>
      </c>
      <c r="L54" s="100">
        <v>26173190</v>
      </c>
      <c r="M54" s="94"/>
      <c r="N54" s="100">
        <v>0</v>
      </c>
    </row>
    <row r="55" spans="1:14">
      <c r="A55" s="108">
        <v>44</v>
      </c>
      <c r="B55" s="109" t="s">
        <v>368</v>
      </c>
      <c r="C55" s="94"/>
      <c r="D55" s="109" t="s">
        <v>420</v>
      </c>
      <c r="E55" s="94" t="s">
        <v>1088</v>
      </c>
      <c r="F55" s="109">
        <v>39257498</v>
      </c>
      <c r="G55" s="109">
        <v>0</v>
      </c>
      <c r="H55" s="109">
        <v>39257498</v>
      </c>
      <c r="I55" s="94"/>
      <c r="J55" s="109">
        <v>39257498</v>
      </c>
      <c r="K55" s="109">
        <v>0</v>
      </c>
      <c r="L55" s="109">
        <v>39257498</v>
      </c>
      <c r="M55" s="94"/>
      <c r="N55" s="109">
        <v>0</v>
      </c>
    </row>
    <row r="56" spans="1:14">
      <c r="A56" s="99">
        <v>45</v>
      </c>
      <c r="B56" s="100" t="s">
        <v>1751</v>
      </c>
      <c r="C56" s="94"/>
      <c r="D56" s="100" t="s">
        <v>420</v>
      </c>
      <c r="E56" s="94" t="s">
        <v>1088</v>
      </c>
      <c r="F56" s="100"/>
      <c r="G56" s="100">
        <v>0</v>
      </c>
      <c r="H56" s="100">
        <v>0</v>
      </c>
      <c r="I56" s="94"/>
      <c r="J56" s="100">
        <v>0</v>
      </c>
      <c r="K56" s="100">
        <v>0</v>
      </c>
      <c r="L56" s="100">
        <v>0</v>
      </c>
      <c r="M56" s="94"/>
      <c r="N56" s="100">
        <v>0</v>
      </c>
    </row>
    <row r="57" spans="1:14">
      <c r="A57" s="108">
        <v>46</v>
      </c>
      <c r="B57" s="109" t="s">
        <v>366</v>
      </c>
      <c r="C57" s="94"/>
      <c r="D57" s="109" t="s">
        <v>420</v>
      </c>
      <c r="E57" s="94" t="s">
        <v>1088</v>
      </c>
      <c r="F57" s="109">
        <v>1650000000</v>
      </c>
      <c r="G57" s="109">
        <v>0</v>
      </c>
      <c r="H57" s="109">
        <v>1650000000</v>
      </c>
      <c r="I57" s="94"/>
      <c r="J57" s="109">
        <v>1650000000</v>
      </c>
      <c r="K57" s="109">
        <v>0</v>
      </c>
      <c r="L57" s="109">
        <v>1650000000</v>
      </c>
      <c r="M57" s="94"/>
      <c r="N57" s="109">
        <v>0</v>
      </c>
    </row>
    <row r="58" spans="1:14">
      <c r="A58" s="99">
        <v>47</v>
      </c>
      <c r="B58" s="100" t="s">
        <v>1752</v>
      </c>
      <c r="C58" s="94"/>
      <c r="D58" s="100" t="s">
        <v>403</v>
      </c>
      <c r="E58" s="94" t="s">
        <v>1088</v>
      </c>
      <c r="F58" s="100"/>
      <c r="G58" s="100">
        <v>0</v>
      </c>
      <c r="H58" s="100">
        <v>0</v>
      </c>
      <c r="I58" s="94"/>
      <c r="J58" s="100">
        <v>0</v>
      </c>
      <c r="K58" s="100">
        <v>0</v>
      </c>
      <c r="L58" s="100">
        <v>0</v>
      </c>
      <c r="M58" s="94"/>
      <c r="N58" s="100">
        <v>0</v>
      </c>
    </row>
    <row r="59" spans="1:14">
      <c r="A59" s="108">
        <v>48</v>
      </c>
      <c r="B59" s="109" t="s">
        <v>435</v>
      </c>
      <c r="C59" s="94"/>
      <c r="D59" s="109" t="s">
        <v>425</v>
      </c>
      <c r="E59" s="94" t="s">
        <v>1088</v>
      </c>
      <c r="F59" s="109">
        <v>430619350</v>
      </c>
      <c r="G59" s="109">
        <v>0</v>
      </c>
      <c r="H59" s="109">
        <v>430619350</v>
      </c>
      <c r="I59" s="94"/>
      <c r="J59" s="109">
        <v>430619350</v>
      </c>
      <c r="K59" s="109">
        <v>0</v>
      </c>
      <c r="L59" s="109">
        <v>430619350</v>
      </c>
      <c r="M59" s="94"/>
      <c r="N59" s="109">
        <v>0</v>
      </c>
    </row>
    <row r="60" spans="1:14">
      <c r="A60" s="99">
        <v>49</v>
      </c>
      <c r="B60" s="100" t="s">
        <v>452</v>
      </c>
      <c r="C60" s="94"/>
      <c r="D60" s="100" t="s">
        <v>426</v>
      </c>
      <c r="E60" s="94" t="s">
        <v>1088</v>
      </c>
      <c r="F60" s="100"/>
      <c r="G60" s="100">
        <v>0</v>
      </c>
      <c r="H60" s="100">
        <v>0</v>
      </c>
      <c r="I60" s="94"/>
      <c r="J60" s="100"/>
      <c r="K60" s="100">
        <v>0</v>
      </c>
      <c r="L60" s="100">
        <v>0</v>
      </c>
      <c r="M60" s="94"/>
      <c r="N60" s="100">
        <v>0</v>
      </c>
    </row>
    <row r="61" spans="1:14">
      <c r="A61" s="108">
        <v>50</v>
      </c>
      <c r="B61" s="109" t="s">
        <v>1753</v>
      </c>
      <c r="C61" s="94"/>
      <c r="D61" s="109" t="s">
        <v>427</v>
      </c>
      <c r="E61" s="94" t="s">
        <v>1088</v>
      </c>
      <c r="F61" s="109"/>
      <c r="G61" s="109">
        <v>0</v>
      </c>
      <c r="H61" s="109">
        <v>0</v>
      </c>
      <c r="I61" s="94"/>
      <c r="J61" s="109"/>
      <c r="K61" s="109">
        <v>0</v>
      </c>
      <c r="L61" s="109">
        <v>0</v>
      </c>
      <c r="M61" s="94"/>
      <c r="N61" s="109">
        <v>0</v>
      </c>
    </row>
    <row r="62" spans="1:14">
      <c r="A62" s="99">
        <v>51</v>
      </c>
      <c r="B62" s="100" t="s">
        <v>1754</v>
      </c>
      <c r="C62" s="94"/>
      <c r="D62" s="100" t="s">
        <v>1725</v>
      </c>
      <c r="E62" s="94" t="s">
        <v>1088</v>
      </c>
      <c r="F62" s="100"/>
      <c r="G62" s="100">
        <v>0</v>
      </c>
      <c r="H62" s="100">
        <v>0</v>
      </c>
      <c r="I62" s="94"/>
      <c r="J62" s="100"/>
      <c r="K62" s="100">
        <v>0</v>
      </c>
      <c r="L62" s="100">
        <v>0</v>
      </c>
      <c r="M62" s="94"/>
      <c r="N62" s="100">
        <v>0</v>
      </c>
    </row>
    <row r="63" spans="1:14" ht="15" thickBot="1">
      <c r="A63" s="110"/>
      <c r="B63" s="110" t="s">
        <v>1726</v>
      </c>
      <c r="C63" s="94"/>
      <c r="D63" s="111"/>
      <c r="E63" s="94" t="s">
        <v>1088</v>
      </c>
      <c r="F63" s="111">
        <v>343911816706.85382</v>
      </c>
      <c r="G63" s="111">
        <v>0</v>
      </c>
      <c r="H63" s="111">
        <v>343911816706.85382</v>
      </c>
      <c r="I63" s="94"/>
      <c r="J63" s="111">
        <v>344278038663</v>
      </c>
      <c r="K63" s="111">
        <v>-369311023</v>
      </c>
      <c r="L63" s="111">
        <v>343908727640</v>
      </c>
      <c r="M63" s="94"/>
      <c r="N63" s="111">
        <v>3089066.8538208008</v>
      </c>
    </row>
    <row r="64" spans="1:14">
      <c r="A64" s="101"/>
      <c r="B64" s="101"/>
      <c r="C64" s="102"/>
      <c r="D64" s="103"/>
      <c r="E64" s="94" t="s">
        <v>1088</v>
      </c>
      <c r="F64" s="103"/>
      <c r="G64" s="103"/>
      <c r="H64" s="103"/>
      <c r="I64" s="102"/>
      <c r="J64" s="103"/>
      <c r="K64" s="103"/>
      <c r="L64" s="103"/>
      <c r="M64" s="103"/>
      <c r="N64" s="103"/>
    </row>
    <row r="66" spans="1:16" s="94" customFormat="1" ht="20.399999999999999">
      <c r="A66" s="92"/>
      <c r="B66" s="93" t="s">
        <v>1713</v>
      </c>
      <c r="F66" s="95" t="s">
        <v>17</v>
      </c>
      <c r="G66" s="95" t="s">
        <v>1976</v>
      </c>
      <c r="K66" s="93" t="s">
        <v>1714</v>
      </c>
      <c r="L66" s="96">
        <v>2020</v>
      </c>
      <c r="N66" s="97">
        <v>586.96199999999999</v>
      </c>
      <c r="P66" s="112"/>
    </row>
    <row r="68" spans="1:16" ht="14.55" customHeight="1">
      <c r="A68" s="866" t="s">
        <v>0</v>
      </c>
      <c r="B68" s="862" t="s">
        <v>550</v>
      </c>
      <c r="C68" s="94"/>
      <c r="D68" s="868" t="s">
        <v>1715</v>
      </c>
      <c r="E68" s="94"/>
      <c r="F68" s="864" t="s">
        <v>1716</v>
      </c>
      <c r="G68" s="864"/>
      <c r="H68" s="864"/>
      <c r="I68" s="94"/>
      <c r="J68" s="864" t="s">
        <v>1717</v>
      </c>
      <c r="K68" s="864"/>
      <c r="L68" s="864"/>
      <c r="M68" s="94"/>
      <c r="N68" s="862" t="s">
        <v>1718</v>
      </c>
    </row>
    <row r="69" spans="1:16" ht="15" thickBot="1">
      <c r="A69" s="867"/>
      <c r="B69" s="863"/>
      <c r="C69" s="94"/>
      <c r="D69" s="869"/>
      <c r="E69" s="94"/>
      <c r="F69" s="104" t="s">
        <v>1719</v>
      </c>
      <c r="G69" s="104" t="s">
        <v>1720</v>
      </c>
      <c r="H69" s="104" t="s">
        <v>1721</v>
      </c>
      <c r="I69" s="94"/>
      <c r="J69" s="104" t="s">
        <v>1719</v>
      </c>
      <c r="K69" s="104" t="s">
        <v>1720</v>
      </c>
      <c r="L69" s="104" t="s">
        <v>1721</v>
      </c>
      <c r="M69" s="94"/>
      <c r="N69" s="863"/>
    </row>
    <row r="70" spans="1:16" ht="15" customHeight="1">
      <c r="A70" s="870" t="s">
        <v>1116</v>
      </c>
      <c r="B70" s="870"/>
      <c r="C70" s="94"/>
      <c r="D70" s="106"/>
      <c r="E70" s="105" t="s">
        <v>1088</v>
      </c>
      <c r="F70" s="106">
        <v>3710410.9999999995</v>
      </c>
      <c r="G70" s="106">
        <v>0</v>
      </c>
      <c r="H70" s="106">
        <v>3710410.9999999995</v>
      </c>
      <c r="I70" s="105"/>
      <c r="J70" s="106">
        <v>3710410</v>
      </c>
      <c r="K70" s="106">
        <v>0</v>
      </c>
      <c r="L70" s="106">
        <v>3710410</v>
      </c>
      <c r="M70" s="105"/>
      <c r="N70" s="106">
        <v>0.99999999953433871</v>
      </c>
    </row>
    <row r="71" spans="1:16">
      <c r="A71" s="108">
        <v>1</v>
      </c>
      <c r="B71" s="109" t="s">
        <v>1732</v>
      </c>
      <c r="C71" s="94"/>
      <c r="D71" s="109" t="s">
        <v>407</v>
      </c>
      <c r="E71" s="94" t="s">
        <v>1088</v>
      </c>
      <c r="F71" s="109">
        <v>3710410.9999999995</v>
      </c>
      <c r="G71" s="109">
        <v>0</v>
      </c>
      <c r="H71" s="109">
        <v>3710410.9999999995</v>
      </c>
      <c r="I71" s="94"/>
      <c r="J71" s="109">
        <v>3710410</v>
      </c>
      <c r="K71" s="109">
        <v>0</v>
      </c>
      <c r="L71" s="109">
        <v>3710410</v>
      </c>
      <c r="M71" s="94"/>
      <c r="N71" s="109">
        <v>0.99999999953433871</v>
      </c>
    </row>
    <row r="72" spans="1:16">
      <c r="A72" s="99">
        <v>2</v>
      </c>
      <c r="B72" s="100" t="s">
        <v>447</v>
      </c>
      <c r="C72" s="94"/>
      <c r="D72" s="100" t="s">
        <v>407</v>
      </c>
      <c r="E72" s="94" t="s">
        <v>1088</v>
      </c>
      <c r="F72" s="100"/>
      <c r="G72" s="100">
        <v>0</v>
      </c>
      <c r="H72" s="100">
        <v>0</v>
      </c>
      <c r="I72" s="94"/>
      <c r="J72" s="100"/>
      <c r="K72" s="100">
        <v>0</v>
      </c>
      <c r="L72" s="100">
        <v>0</v>
      </c>
      <c r="M72" s="94"/>
      <c r="N72" s="100">
        <v>0</v>
      </c>
    </row>
    <row r="73" spans="1:16">
      <c r="A73" s="108">
        <v>3</v>
      </c>
      <c r="B73" s="109" t="s">
        <v>448</v>
      </c>
      <c r="C73" s="94"/>
      <c r="D73" s="109" t="s">
        <v>407</v>
      </c>
      <c r="E73" s="94" t="s">
        <v>1088</v>
      </c>
      <c r="F73" s="109"/>
      <c r="G73" s="109">
        <v>0</v>
      </c>
      <c r="H73" s="109">
        <v>0</v>
      </c>
      <c r="I73" s="94"/>
      <c r="J73" s="109"/>
      <c r="K73" s="109">
        <v>0</v>
      </c>
      <c r="L73" s="109">
        <v>0</v>
      </c>
      <c r="M73" s="94"/>
      <c r="N73" s="109">
        <v>0</v>
      </c>
    </row>
    <row r="74" spans="1:16">
      <c r="A74" s="99">
        <v>4</v>
      </c>
      <c r="B74" s="100" t="s">
        <v>1733</v>
      </c>
      <c r="C74" s="94"/>
      <c r="D74" s="100" t="s">
        <v>439</v>
      </c>
      <c r="E74" s="94" t="s">
        <v>1088</v>
      </c>
      <c r="F74" s="100"/>
      <c r="G74" s="100">
        <v>0</v>
      </c>
      <c r="H74" s="100">
        <v>0</v>
      </c>
      <c r="I74" s="94"/>
      <c r="J74" s="100"/>
      <c r="K74" s="100">
        <v>0</v>
      </c>
      <c r="L74" s="100">
        <v>0</v>
      </c>
      <c r="M74" s="94"/>
      <c r="N74" s="100">
        <v>0</v>
      </c>
    </row>
    <row r="75" spans="1:16">
      <c r="A75" s="108">
        <v>5</v>
      </c>
      <c r="B75" s="109" t="s">
        <v>1734</v>
      </c>
      <c r="C75" s="94"/>
      <c r="D75" s="109" t="s">
        <v>439</v>
      </c>
      <c r="E75" s="94" t="s">
        <v>1088</v>
      </c>
      <c r="F75" s="109"/>
      <c r="G75" s="109">
        <v>0</v>
      </c>
      <c r="H75" s="109">
        <v>0</v>
      </c>
      <c r="I75" s="94"/>
      <c r="J75" s="109"/>
      <c r="K75" s="109">
        <v>0</v>
      </c>
      <c r="L75" s="109">
        <v>0</v>
      </c>
      <c r="M75" s="94"/>
      <c r="N75" s="109">
        <v>0</v>
      </c>
    </row>
    <row r="76" spans="1:16">
      <c r="A76" s="99">
        <v>6</v>
      </c>
      <c r="B76" s="100" t="s">
        <v>1735</v>
      </c>
      <c r="C76" s="94"/>
      <c r="D76" s="100" t="s">
        <v>439</v>
      </c>
      <c r="E76" s="94" t="s">
        <v>1088</v>
      </c>
      <c r="F76" s="100"/>
      <c r="G76" s="100">
        <v>0</v>
      </c>
      <c r="H76" s="100">
        <v>0</v>
      </c>
      <c r="I76" s="94"/>
      <c r="J76" s="100"/>
      <c r="K76" s="100">
        <v>0</v>
      </c>
      <c r="L76" s="100">
        <v>0</v>
      </c>
      <c r="M76" s="94"/>
      <c r="N76" s="100">
        <v>0</v>
      </c>
    </row>
    <row r="77" spans="1:16">
      <c r="A77" s="865" t="s">
        <v>1722</v>
      </c>
      <c r="B77" s="865"/>
      <c r="C77" s="94"/>
      <c r="D77" s="106"/>
      <c r="E77" s="105" t="s">
        <v>1088</v>
      </c>
      <c r="F77" s="106">
        <v>0</v>
      </c>
      <c r="G77" s="106">
        <v>0</v>
      </c>
      <c r="H77" s="106">
        <v>0</v>
      </c>
      <c r="I77" s="105"/>
      <c r="J77" s="106">
        <v>0</v>
      </c>
      <c r="K77" s="106">
        <v>0</v>
      </c>
      <c r="L77" s="106">
        <v>0</v>
      </c>
      <c r="M77" s="105"/>
      <c r="N77" s="106">
        <v>0</v>
      </c>
    </row>
    <row r="78" spans="1:16">
      <c r="A78" s="108">
        <v>7</v>
      </c>
      <c r="B78" s="109" t="s">
        <v>1736</v>
      </c>
      <c r="C78" s="94"/>
      <c r="D78" s="109" t="s">
        <v>407</v>
      </c>
      <c r="E78" s="94" t="s">
        <v>1088</v>
      </c>
      <c r="F78" s="109"/>
      <c r="G78" s="109">
        <v>0</v>
      </c>
      <c r="H78" s="109">
        <v>0</v>
      </c>
      <c r="I78" s="94"/>
      <c r="J78" s="109"/>
      <c r="K78" s="109">
        <v>0</v>
      </c>
      <c r="L78" s="109">
        <v>0</v>
      </c>
      <c r="M78" s="94"/>
      <c r="N78" s="109">
        <v>0</v>
      </c>
    </row>
    <row r="79" spans="1:16">
      <c r="A79" s="99">
        <v>8</v>
      </c>
      <c r="B79" s="100" t="s">
        <v>1737</v>
      </c>
      <c r="C79" s="94"/>
      <c r="D79" s="100" t="s">
        <v>407</v>
      </c>
      <c r="E79" s="94" t="s">
        <v>1088</v>
      </c>
      <c r="F79" s="100"/>
      <c r="G79" s="100">
        <v>0</v>
      </c>
      <c r="H79" s="100">
        <v>0</v>
      </c>
      <c r="I79" s="94"/>
      <c r="J79" s="100"/>
      <c r="K79" s="100">
        <v>0</v>
      </c>
      <c r="L79" s="100">
        <v>0</v>
      </c>
      <c r="M79" s="94"/>
      <c r="N79" s="100">
        <v>0</v>
      </c>
    </row>
    <row r="80" spans="1:16">
      <c r="A80" s="108">
        <v>9</v>
      </c>
      <c r="B80" s="109" t="s">
        <v>1738</v>
      </c>
      <c r="C80" s="94"/>
      <c r="D80" s="109" t="s">
        <v>407</v>
      </c>
      <c r="E80" s="94" t="s">
        <v>1088</v>
      </c>
      <c r="F80" s="109"/>
      <c r="G80" s="109">
        <v>0</v>
      </c>
      <c r="H80" s="109">
        <v>0</v>
      </c>
      <c r="I80" s="94"/>
      <c r="J80" s="109"/>
      <c r="K80" s="109">
        <v>0</v>
      </c>
      <c r="L80" s="109">
        <v>0</v>
      </c>
      <c r="M80" s="94"/>
      <c r="N80" s="109">
        <v>0</v>
      </c>
    </row>
    <row r="81" spans="1:14">
      <c r="A81" s="99">
        <v>10</v>
      </c>
      <c r="B81" s="100" t="s">
        <v>1739</v>
      </c>
      <c r="C81" s="94"/>
      <c r="D81" s="100" t="s">
        <v>409</v>
      </c>
      <c r="E81" s="94" t="s">
        <v>1088</v>
      </c>
      <c r="F81" s="100"/>
      <c r="G81" s="100">
        <v>0</v>
      </c>
      <c r="H81" s="100">
        <v>0</v>
      </c>
      <c r="I81" s="94"/>
      <c r="J81" s="100"/>
      <c r="K81" s="100">
        <v>0</v>
      </c>
      <c r="L81" s="100">
        <v>0</v>
      </c>
      <c r="M81" s="94"/>
      <c r="N81" s="100">
        <v>0</v>
      </c>
    </row>
    <row r="82" spans="1:14">
      <c r="A82" s="108">
        <v>11</v>
      </c>
      <c r="B82" s="109" t="s">
        <v>1740</v>
      </c>
      <c r="C82" s="94"/>
      <c r="D82" s="109" t="s">
        <v>409</v>
      </c>
      <c r="E82" s="94" t="s">
        <v>1088</v>
      </c>
      <c r="F82" s="109"/>
      <c r="G82" s="109">
        <v>0</v>
      </c>
      <c r="H82" s="109">
        <v>0</v>
      </c>
      <c r="I82" s="94"/>
      <c r="J82" s="109"/>
      <c r="K82" s="109">
        <v>0</v>
      </c>
      <c r="L82" s="109">
        <v>0</v>
      </c>
      <c r="M82" s="94"/>
      <c r="N82" s="109">
        <v>0</v>
      </c>
    </row>
    <row r="83" spans="1:14">
      <c r="A83" s="99">
        <v>12</v>
      </c>
      <c r="B83" s="100" t="s">
        <v>1741</v>
      </c>
      <c r="C83" s="94"/>
      <c r="D83" s="100" t="s">
        <v>409</v>
      </c>
      <c r="E83" s="94" t="s">
        <v>1088</v>
      </c>
      <c r="F83" s="100"/>
      <c r="G83" s="100">
        <v>0</v>
      </c>
      <c r="H83" s="100">
        <v>0</v>
      </c>
      <c r="I83" s="94"/>
      <c r="J83" s="100"/>
      <c r="K83" s="100">
        <v>0</v>
      </c>
      <c r="L83" s="100">
        <v>0</v>
      </c>
      <c r="M83" s="94"/>
      <c r="N83" s="100">
        <v>0</v>
      </c>
    </row>
    <row r="84" spans="1:14">
      <c r="A84" s="865" t="s">
        <v>1432</v>
      </c>
      <c r="B84" s="865"/>
      <c r="C84" s="94"/>
      <c r="D84" s="106"/>
      <c r="E84" s="105" t="s">
        <v>1088</v>
      </c>
      <c r="F84" s="106">
        <v>0</v>
      </c>
      <c r="G84" s="106">
        <v>0</v>
      </c>
      <c r="H84" s="106">
        <v>0</v>
      </c>
      <c r="I84" s="105"/>
      <c r="J84" s="106">
        <v>0</v>
      </c>
      <c r="K84" s="106">
        <v>0</v>
      </c>
      <c r="L84" s="106">
        <v>0</v>
      </c>
      <c r="M84" s="105"/>
      <c r="N84" s="106">
        <v>0</v>
      </c>
    </row>
    <row r="85" spans="1:14">
      <c r="A85" s="99">
        <v>13</v>
      </c>
      <c r="B85" s="100" t="s">
        <v>1742</v>
      </c>
      <c r="C85" s="94"/>
      <c r="D85" s="100"/>
      <c r="E85" s="94" t="s">
        <v>1088</v>
      </c>
      <c r="F85" s="100"/>
      <c r="G85" s="100">
        <v>0</v>
      </c>
      <c r="H85" s="100">
        <v>0</v>
      </c>
      <c r="I85" s="94"/>
      <c r="J85" s="100"/>
      <c r="K85" s="100">
        <v>0</v>
      </c>
      <c r="L85" s="100">
        <v>0</v>
      </c>
      <c r="M85" s="94"/>
      <c r="N85" s="100">
        <v>0</v>
      </c>
    </row>
    <row r="86" spans="1:14">
      <c r="A86" s="108">
        <v>14</v>
      </c>
      <c r="B86" s="109" t="s">
        <v>1743</v>
      </c>
      <c r="C86" s="94"/>
      <c r="D86" s="109"/>
      <c r="E86" s="94" t="s">
        <v>1088</v>
      </c>
      <c r="F86" s="109"/>
      <c r="G86" s="109">
        <v>0</v>
      </c>
      <c r="H86" s="109">
        <v>0</v>
      </c>
      <c r="I86" s="94"/>
      <c r="J86" s="109"/>
      <c r="K86" s="109">
        <v>0</v>
      </c>
      <c r="L86" s="109">
        <v>0</v>
      </c>
      <c r="M86" s="94"/>
      <c r="N86" s="109">
        <v>0</v>
      </c>
    </row>
    <row r="87" spans="1:14">
      <c r="A87" s="99">
        <v>15</v>
      </c>
      <c r="B87" s="100" t="s">
        <v>1744</v>
      </c>
      <c r="C87" s="94"/>
      <c r="D87" s="100"/>
      <c r="E87" s="94" t="s">
        <v>1088</v>
      </c>
      <c r="F87" s="100"/>
      <c r="G87" s="100">
        <v>0</v>
      </c>
      <c r="H87" s="100">
        <v>0</v>
      </c>
      <c r="I87" s="94"/>
      <c r="J87" s="100"/>
      <c r="K87" s="100">
        <v>0</v>
      </c>
      <c r="L87" s="100">
        <v>0</v>
      </c>
      <c r="M87" s="94"/>
      <c r="N87" s="100">
        <v>0</v>
      </c>
    </row>
    <row r="88" spans="1:14">
      <c r="A88" s="865" t="s">
        <v>1434</v>
      </c>
      <c r="B88" s="865"/>
      <c r="C88" s="94"/>
      <c r="D88" s="106"/>
      <c r="E88" s="105" t="s">
        <v>1088</v>
      </c>
      <c r="F88" s="106">
        <v>0</v>
      </c>
      <c r="G88" s="106">
        <v>0</v>
      </c>
      <c r="H88" s="106">
        <v>0</v>
      </c>
      <c r="I88" s="105"/>
      <c r="J88" s="106">
        <v>0</v>
      </c>
      <c r="K88" s="106">
        <v>0</v>
      </c>
      <c r="L88" s="106">
        <v>0</v>
      </c>
      <c r="M88" s="105"/>
      <c r="N88" s="106">
        <v>0</v>
      </c>
    </row>
    <row r="89" spans="1:14">
      <c r="A89" s="99">
        <v>16</v>
      </c>
      <c r="B89" s="100" t="s">
        <v>1129</v>
      </c>
      <c r="C89" s="94"/>
      <c r="D89" s="100" t="s">
        <v>414</v>
      </c>
      <c r="E89" s="94" t="s">
        <v>1088</v>
      </c>
      <c r="F89" s="100"/>
      <c r="G89" s="100">
        <v>0</v>
      </c>
      <c r="H89" s="100">
        <v>0</v>
      </c>
      <c r="I89" s="94"/>
      <c r="J89" s="100"/>
      <c r="K89" s="100">
        <v>0</v>
      </c>
      <c r="L89" s="100">
        <v>0</v>
      </c>
      <c r="M89" s="94"/>
      <c r="N89" s="100">
        <v>0</v>
      </c>
    </row>
    <row r="90" spans="1:14">
      <c r="A90" s="108">
        <v>17</v>
      </c>
      <c r="B90" s="109" t="s">
        <v>1130</v>
      </c>
      <c r="C90" s="94"/>
      <c r="D90" s="109" t="s">
        <v>414</v>
      </c>
      <c r="E90" s="94" t="s">
        <v>1088</v>
      </c>
      <c r="F90" s="109"/>
      <c r="G90" s="109">
        <v>0</v>
      </c>
      <c r="H90" s="109">
        <v>0</v>
      </c>
      <c r="I90" s="94"/>
      <c r="J90" s="109"/>
      <c r="K90" s="109">
        <v>0</v>
      </c>
      <c r="L90" s="109">
        <v>0</v>
      </c>
      <c r="M90" s="94"/>
      <c r="N90" s="109">
        <v>0</v>
      </c>
    </row>
    <row r="91" spans="1:14">
      <c r="A91" s="99">
        <v>18</v>
      </c>
      <c r="B91" s="100" t="s">
        <v>365</v>
      </c>
      <c r="C91" s="94"/>
      <c r="D91" s="100" t="s">
        <v>414</v>
      </c>
      <c r="E91" s="94" t="s">
        <v>1088</v>
      </c>
      <c r="F91" s="100"/>
      <c r="G91" s="100">
        <v>0</v>
      </c>
      <c r="H91" s="100">
        <v>0</v>
      </c>
      <c r="I91" s="94"/>
      <c r="J91" s="100"/>
      <c r="K91" s="100">
        <v>0</v>
      </c>
      <c r="L91" s="100">
        <v>0</v>
      </c>
      <c r="M91" s="94"/>
      <c r="N91" s="100">
        <v>0</v>
      </c>
    </row>
    <row r="92" spans="1:14">
      <c r="A92" s="865" t="s">
        <v>1117</v>
      </c>
      <c r="B92" s="865"/>
      <c r="C92" s="94"/>
      <c r="D92" s="106"/>
      <c r="E92" s="105" t="s">
        <v>1088</v>
      </c>
      <c r="F92" s="106">
        <v>0</v>
      </c>
      <c r="G92" s="106">
        <v>0</v>
      </c>
      <c r="H92" s="106">
        <v>0</v>
      </c>
      <c r="I92" s="105"/>
      <c r="J92" s="106">
        <v>7188132515.843648</v>
      </c>
      <c r="K92" s="106">
        <v>-2425717559.0094686</v>
      </c>
      <c r="L92" s="106">
        <v>4762414956.8341789</v>
      </c>
      <c r="M92" s="105"/>
      <c r="N92" s="106">
        <v>-4762414956.8341789</v>
      </c>
    </row>
    <row r="93" spans="1:14">
      <c r="A93" s="108">
        <v>19</v>
      </c>
      <c r="B93" s="109" t="s">
        <v>437</v>
      </c>
      <c r="C93" s="94"/>
      <c r="D93" s="109" t="s">
        <v>407</v>
      </c>
      <c r="E93" s="94" t="s">
        <v>1088</v>
      </c>
      <c r="F93" s="109">
        <v>0</v>
      </c>
      <c r="G93" s="109">
        <v>0</v>
      </c>
      <c r="H93" s="109">
        <v>0</v>
      </c>
      <c r="I93" s="94"/>
      <c r="J93" s="109">
        <v>9959695040.2933331</v>
      </c>
      <c r="K93" s="109">
        <v>0</v>
      </c>
      <c r="L93" s="109">
        <v>9959695040.2933331</v>
      </c>
      <c r="M93" s="94"/>
      <c r="N93" s="109">
        <v>-9959695040.2933331</v>
      </c>
    </row>
    <row r="94" spans="1:14">
      <c r="A94" s="99">
        <v>20</v>
      </c>
      <c r="B94" s="100" t="s">
        <v>1745</v>
      </c>
      <c r="C94" s="94"/>
      <c r="D94" s="100" t="s">
        <v>407</v>
      </c>
      <c r="E94" s="94" t="s">
        <v>1088</v>
      </c>
      <c r="F94" s="100"/>
      <c r="G94" s="100">
        <v>0</v>
      </c>
      <c r="H94" s="100">
        <v>0</v>
      </c>
      <c r="I94" s="94"/>
      <c r="J94" s="100"/>
      <c r="K94" s="100">
        <v>0</v>
      </c>
      <c r="L94" s="100">
        <v>0</v>
      </c>
      <c r="M94" s="94"/>
      <c r="N94" s="100">
        <v>0</v>
      </c>
    </row>
    <row r="95" spans="1:14">
      <c r="A95" s="108">
        <v>21</v>
      </c>
      <c r="B95" s="109" t="s">
        <v>438</v>
      </c>
      <c r="C95" s="94"/>
      <c r="D95" s="109" t="s">
        <v>407</v>
      </c>
      <c r="E95" s="94" t="s">
        <v>1088</v>
      </c>
      <c r="F95" s="109">
        <v>0</v>
      </c>
      <c r="G95" s="109">
        <v>0</v>
      </c>
      <c r="H95" s="109">
        <v>0</v>
      </c>
      <c r="I95" s="94"/>
      <c r="J95" s="109">
        <v>-7197723084.4496851</v>
      </c>
      <c r="K95" s="109">
        <v>-2425717559.0094686</v>
      </c>
      <c r="L95" s="109">
        <v>-9623440643.4591541</v>
      </c>
      <c r="M95" s="94"/>
      <c r="N95" s="109">
        <v>9623440643.4591541</v>
      </c>
    </row>
    <row r="96" spans="1:14">
      <c r="A96" s="99">
        <v>22</v>
      </c>
      <c r="B96" s="100" t="s">
        <v>451</v>
      </c>
      <c r="C96" s="94"/>
      <c r="D96" s="100" t="s">
        <v>407</v>
      </c>
      <c r="E96" s="94" t="s">
        <v>1088</v>
      </c>
      <c r="F96" s="100"/>
      <c r="G96" s="100">
        <v>0</v>
      </c>
      <c r="H96" s="100">
        <v>0</v>
      </c>
      <c r="I96" s="94"/>
      <c r="J96" s="100"/>
      <c r="K96" s="100">
        <v>0</v>
      </c>
      <c r="L96" s="100">
        <v>0</v>
      </c>
      <c r="M96" s="94"/>
      <c r="N96" s="100">
        <v>0</v>
      </c>
    </row>
    <row r="97" spans="1:14">
      <c r="A97" s="108">
        <v>23</v>
      </c>
      <c r="B97" s="109" t="s">
        <v>450</v>
      </c>
      <c r="C97" s="94"/>
      <c r="D97" s="109" t="s">
        <v>407</v>
      </c>
      <c r="E97" s="94" t="s">
        <v>1088</v>
      </c>
      <c r="F97" s="109"/>
      <c r="G97" s="109">
        <v>0</v>
      </c>
      <c r="H97" s="109">
        <v>0</v>
      </c>
      <c r="I97" s="94"/>
      <c r="J97" s="109"/>
      <c r="K97" s="109">
        <v>0</v>
      </c>
      <c r="L97" s="109">
        <v>0</v>
      </c>
      <c r="M97" s="94"/>
      <c r="N97" s="109">
        <v>0</v>
      </c>
    </row>
    <row r="98" spans="1:14">
      <c r="A98" s="99">
        <v>24</v>
      </c>
      <c r="B98" s="100" t="s">
        <v>1746</v>
      </c>
      <c r="C98" s="94"/>
      <c r="D98" s="100" t="s">
        <v>407</v>
      </c>
      <c r="E98" s="94" t="s">
        <v>1088</v>
      </c>
      <c r="F98" s="100"/>
      <c r="G98" s="100">
        <v>0</v>
      </c>
      <c r="H98" s="100">
        <v>0</v>
      </c>
      <c r="I98" s="94"/>
      <c r="J98" s="100"/>
      <c r="K98" s="100">
        <v>0</v>
      </c>
      <c r="L98" s="100">
        <v>0</v>
      </c>
      <c r="M98" s="94"/>
      <c r="N98" s="100">
        <v>0</v>
      </c>
    </row>
    <row r="99" spans="1:14">
      <c r="A99" s="108">
        <v>25</v>
      </c>
      <c r="B99" s="109" t="s">
        <v>444</v>
      </c>
      <c r="C99" s="94"/>
      <c r="D99" s="109" t="s">
        <v>407</v>
      </c>
      <c r="E99" s="94" t="s">
        <v>1088</v>
      </c>
      <c r="F99" s="109"/>
      <c r="G99" s="109">
        <v>0</v>
      </c>
      <c r="H99" s="109">
        <v>0</v>
      </c>
      <c r="I99" s="94"/>
      <c r="J99" s="109"/>
      <c r="K99" s="109">
        <v>0</v>
      </c>
      <c r="L99" s="109">
        <v>0</v>
      </c>
      <c r="M99" s="94"/>
      <c r="N99" s="109">
        <v>0</v>
      </c>
    </row>
    <row r="100" spans="1:14">
      <c r="A100" s="99">
        <v>26</v>
      </c>
      <c r="B100" s="100" t="s">
        <v>1747</v>
      </c>
      <c r="C100" s="94"/>
      <c r="D100" s="100" t="s">
        <v>407</v>
      </c>
      <c r="E100" s="94" t="s">
        <v>1088</v>
      </c>
      <c r="F100" s="100"/>
      <c r="G100" s="100">
        <v>0</v>
      </c>
      <c r="H100" s="100">
        <v>0</v>
      </c>
      <c r="I100" s="94"/>
      <c r="J100" s="100"/>
      <c r="K100" s="100">
        <v>0</v>
      </c>
      <c r="L100" s="100">
        <v>0</v>
      </c>
      <c r="M100" s="94"/>
      <c r="N100" s="100">
        <v>0</v>
      </c>
    </row>
    <row r="101" spans="1:14">
      <c r="A101" s="108">
        <v>27</v>
      </c>
      <c r="B101" s="109" t="s">
        <v>440</v>
      </c>
      <c r="C101" s="94"/>
      <c r="D101" s="109" t="s">
        <v>439</v>
      </c>
      <c r="E101" s="94" t="s">
        <v>1088</v>
      </c>
      <c r="F101" s="109">
        <v>0</v>
      </c>
      <c r="G101" s="109">
        <v>0</v>
      </c>
      <c r="H101" s="109">
        <v>0</v>
      </c>
      <c r="I101" s="94"/>
      <c r="J101" s="109">
        <v>4426160560</v>
      </c>
      <c r="K101" s="109">
        <v>0</v>
      </c>
      <c r="L101" s="109">
        <v>4426160560</v>
      </c>
      <c r="M101" s="94"/>
      <c r="N101" s="109">
        <v>-4426160560</v>
      </c>
    </row>
    <row r="102" spans="1:14">
      <c r="A102" s="99">
        <v>28</v>
      </c>
      <c r="B102" s="100" t="s">
        <v>1748</v>
      </c>
      <c r="C102" s="94"/>
      <c r="D102" s="100" t="s">
        <v>407</v>
      </c>
      <c r="E102" s="94" t="s">
        <v>1088</v>
      </c>
      <c r="F102" s="100">
        <v>0</v>
      </c>
      <c r="G102" s="100">
        <v>0</v>
      </c>
      <c r="H102" s="100">
        <v>0</v>
      </c>
      <c r="I102" s="94"/>
      <c r="J102" s="100"/>
      <c r="K102" s="100">
        <v>0</v>
      </c>
      <c r="L102" s="100">
        <v>0</v>
      </c>
      <c r="M102" s="94"/>
      <c r="N102" s="100">
        <v>0</v>
      </c>
    </row>
    <row r="103" spans="1:14">
      <c r="A103" s="108">
        <v>29</v>
      </c>
      <c r="B103" s="109" t="s">
        <v>1749</v>
      </c>
      <c r="C103" s="94"/>
      <c r="D103" s="109" t="s">
        <v>14</v>
      </c>
      <c r="E103" s="94" t="s">
        <v>1088</v>
      </c>
      <c r="F103" s="109">
        <v>0</v>
      </c>
      <c r="G103" s="109">
        <v>0</v>
      </c>
      <c r="H103" s="109">
        <v>0</v>
      </c>
      <c r="I103" s="94"/>
      <c r="J103" s="109">
        <v>0</v>
      </c>
      <c r="K103" s="109">
        <v>0</v>
      </c>
      <c r="L103" s="109">
        <v>0</v>
      </c>
      <c r="M103" s="94"/>
      <c r="N103" s="109">
        <v>0</v>
      </c>
    </row>
    <row r="104" spans="1:14">
      <c r="A104" s="865" t="s">
        <v>1723</v>
      </c>
      <c r="B104" s="865"/>
      <c r="C104" s="94"/>
      <c r="D104" s="106"/>
      <c r="E104" s="105" t="s">
        <v>1088</v>
      </c>
      <c r="F104" s="106">
        <v>43503156937</v>
      </c>
      <c r="G104" s="106">
        <v>0</v>
      </c>
      <c r="H104" s="106">
        <v>43503156937</v>
      </c>
      <c r="I104" s="105"/>
      <c r="J104" s="106">
        <v>43444053894</v>
      </c>
      <c r="K104" s="106">
        <v>-16308668</v>
      </c>
      <c r="L104" s="106">
        <v>43427745226</v>
      </c>
      <c r="M104" s="105"/>
      <c r="N104" s="106">
        <v>75411711</v>
      </c>
    </row>
    <row r="105" spans="1:14">
      <c r="A105" s="108">
        <v>30</v>
      </c>
      <c r="B105" s="109" t="s">
        <v>360</v>
      </c>
      <c r="C105" s="94"/>
      <c r="D105" s="109" t="s">
        <v>420</v>
      </c>
      <c r="E105" s="94" t="s">
        <v>1088</v>
      </c>
      <c r="F105" s="109">
        <v>41138465663</v>
      </c>
      <c r="G105" s="109">
        <v>0</v>
      </c>
      <c r="H105" s="109">
        <v>41138465663</v>
      </c>
      <c r="I105" s="94"/>
      <c r="J105" s="109">
        <v>41141465663</v>
      </c>
      <c r="K105" s="109">
        <v>0</v>
      </c>
      <c r="L105" s="109">
        <v>41141465663</v>
      </c>
      <c r="M105" s="94"/>
      <c r="N105" s="109">
        <v>-3000000</v>
      </c>
    </row>
    <row r="106" spans="1:14">
      <c r="A106" s="99">
        <v>31</v>
      </c>
      <c r="B106" s="100" t="s">
        <v>373</v>
      </c>
      <c r="C106" s="94"/>
      <c r="D106" s="100" t="s">
        <v>420</v>
      </c>
      <c r="E106" s="94" t="s">
        <v>1088</v>
      </c>
      <c r="F106" s="100"/>
      <c r="G106" s="100">
        <v>0</v>
      </c>
      <c r="H106" s="100">
        <v>0</v>
      </c>
      <c r="I106" s="94"/>
      <c r="J106" s="100"/>
      <c r="K106" s="100">
        <v>0</v>
      </c>
      <c r="L106" s="100">
        <v>0</v>
      </c>
      <c r="M106" s="94"/>
      <c r="N106" s="100">
        <v>0</v>
      </c>
    </row>
    <row r="107" spans="1:14">
      <c r="A107" s="108">
        <v>32</v>
      </c>
      <c r="B107" s="109" t="s">
        <v>369</v>
      </c>
      <c r="C107" s="94"/>
      <c r="D107" s="109" t="s">
        <v>420</v>
      </c>
      <c r="E107" s="94" t="s">
        <v>1088</v>
      </c>
      <c r="F107" s="109">
        <v>27800000</v>
      </c>
      <c r="G107" s="109">
        <v>0</v>
      </c>
      <c r="H107" s="109">
        <v>27800000</v>
      </c>
      <c r="I107" s="94"/>
      <c r="J107" s="109">
        <v>27800000</v>
      </c>
      <c r="K107" s="109">
        <v>0</v>
      </c>
      <c r="L107" s="109">
        <v>27800000</v>
      </c>
      <c r="M107" s="94"/>
      <c r="N107" s="109">
        <v>0</v>
      </c>
    </row>
    <row r="108" spans="1:14">
      <c r="A108" s="99">
        <v>33</v>
      </c>
      <c r="B108" s="100" t="s">
        <v>375</v>
      </c>
      <c r="C108" s="94"/>
      <c r="D108" s="100" t="s">
        <v>420</v>
      </c>
      <c r="E108" s="94" t="s">
        <v>1088</v>
      </c>
      <c r="F108" s="100"/>
      <c r="G108" s="100">
        <v>0</v>
      </c>
      <c r="H108" s="100">
        <v>0</v>
      </c>
      <c r="I108" s="94"/>
      <c r="J108" s="100"/>
      <c r="K108" s="100">
        <v>0</v>
      </c>
      <c r="L108" s="100">
        <v>0</v>
      </c>
      <c r="M108" s="94"/>
      <c r="N108" s="100">
        <v>0</v>
      </c>
    </row>
    <row r="109" spans="1:14">
      <c r="A109" s="108">
        <v>34</v>
      </c>
      <c r="B109" s="109" t="s">
        <v>371</v>
      </c>
      <c r="C109" s="94"/>
      <c r="D109" s="109" t="s">
        <v>420</v>
      </c>
      <c r="E109" s="94" t="s">
        <v>1088</v>
      </c>
      <c r="F109" s="109"/>
      <c r="G109" s="109">
        <v>0</v>
      </c>
      <c r="H109" s="109">
        <v>0</v>
      </c>
      <c r="I109" s="94"/>
      <c r="J109" s="109"/>
      <c r="K109" s="109">
        <v>0</v>
      </c>
      <c r="L109" s="109">
        <v>0</v>
      </c>
      <c r="M109" s="94"/>
      <c r="N109" s="109">
        <v>0</v>
      </c>
    </row>
    <row r="110" spans="1:14">
      <c r="A110" s="99">
        <v>35</v>
      </c>
      <c r="B110" s="100" t="s">
        <v>361</v>
      </c>
      <c r="C110" s="94"/>
      <c r="D110" s="100" t="s">
        <v>420</v>
      </c>
      <c r="E110" s="94" t="s">
        <v>1088</v>
      </c>
      <c r="F110" s="100">
        <v>887897868</v>
      </c>
      <c r="G110" s="100">
        <v>0</v>
      </c>
      <c r="H110" s="100">
        <v>887897868</v>
      </c>
      <c r="I110" s="94"/>
      <c r="J110" s="100">
        <v>875131317</v>
      </c>
      <c r="K110" s="100">
        <v>12766551</v>
      </c>
      <c r="L110" s="100">
        <v>887897868</v>
      </c>
      <c r="M110" s="94"/>
      <c r="N110" s="100">
        <v>0</v>
      </c>
    </row>
    <row r="111" spans="1:14">
      <c r="A111" s="108">
        <v>36</v>
      </c>
      <c r="B111" s="109" t="s">
        <v>1724</v>
      </c>
      <c r="C111" s="94"/>
      <c r="D111" s="109" t="s">
        <v>420</v>
      </c>
      <c r="E111" s="94"/>
      <c r="F111" s="109"/>
      <c r="G111" s="109"/>
      <c r="H111" s="109"/>
      <c r="I111" s="94"/>
      <c r="J111" s="109"/>
      <c r="K111" s="109"/>
      <c r="L111" s="109"/>
      <c r="M111" s="94"/>
      <c r="N111" s="109"/>
    </row>
    <row r="112" spans="1:14">
      <c r="A112" s="99">
        <v>37</v>
      </c>
      <c r="B112" s="100" t="s">
        <v>364</v>
      </c>
      <c r="C112" s="94"/>
      <c r="D112" s="100" t="s">
        <v>420</v>
      </c>
      <c r="E112" s="94" t="s">
        <v>1088</v>
      </c>
      <c r="F112" s="100"/>
      <c r="G112" s="100">
        <v>0</v>
      </c>
      <c r="H112" s="100">
        <v>0</v>
      </c>
      <c r="I112" s="94"/>
      <c r="J112" s="100"/>
      <c r="K112" s="100">
        <v>0</v>
      </c>
      <c r="L112" s="100">
        <v>0</v>
      </c>
      <c r="M112" s="94"/>
      <c r="N112" s="100">
        <v>0</v>
      </c>
    </row>
    <row r="113" spans="1:14">
      <c r="A113" s="108">
        <v>38</v>
      </c>
      <c r="B113" s="109" t="s">
        <v>363</v>
      </c>
      <c r="C113" s="94"/>
      <c r="D113" s="109" t="s">
        <v>404</v>
      </c>
      <c r="E113" s="94" t="s">
        <v>1088</v>
      </c>
      <c r="F113" s="109">
        <v>590297196</v>
      </c>
      <c r="G113" s="109">
        <v>0</v>
      </c>
      <c r="H113" s="109">
        <v>590297196</v>
      </c>
      <c r="I113" s="94"/>
      <c r="J113" s="109">
        <v>617968644</v>
      </c>
      <c r="K113" s="109">
        <v>-27833435</v>
      </c>
      <c r="L113" s="109">
        <v>590135209</v>
      </c>
      <c r="M113" s="94"/>
      <c r="N113" s="109">
        <v>161987</v>
      </c>
    </row>
    <row r="114" spans="1:14">
      <c r="A114" s="99">
        <v>39</v>
      </c>
      <c r="B114" s="100" t="s">
        <v>374</v>
      </c>
      <c r="C114" s="94"/>
      <c r="D114" s="100" t="s">
        <v>404</v>
      </c>
      <c r="E114" s="94" t="s">
        <v>1088</v>
      </c>
      <c r="F114" s="100"/>
      <c r="G114" s="100">
        <v>0</v>
      </c>
      <c r="H114" s="100">
        <v>0</v>
      </c>
      <c r="I114" s="94"/>
      <c r="J114" s="100">
        <v>894878</v>
      </c>
      <c r="K114" s="100">
        <v>0</v>
      </c>
      <c r="L114" s="100">
        <v>894878</v>
      </c>
      <c r="M114" s="94"/>
      <c r="N114" s="100">
        <v>-894878</v>
      </c>
    </row>
    <row r="115" spans="1:14">
      <c r="A115" s="108">
        <v>40</v>
      </c>
      <c r="B115" s="109" t="s">
        <v>367</v>
      </c>
      <c r="C115" s="94"/>
      <c r="D115" s="109" t="s">
        <v>404</v>
      </c>
      <c r="E115" s="94" t="s">
        <v>1088</v>
      </c>
      <c r="F115" s="109">
        <v>0</v>
      </c>
      <c r="G115" s="109">
        <v>0</v>
      </c>
      <c r="H115" s="109">
        <v>0</v>
      </c>
      <c r="I115" s="94"/>
      <c r="J115" s="109">
        <v>20101</v>
      </c>
      <c r="K115" s="109">
        <v>0</v>
      </c>
      <c r="L115" s="109">
        <v>20101</v>
      </c>
      <c r="M115" s="94"/>
      <c r="N115" s="109">
        <v>-20101</v>
      </c>
    </row>
    <row r="116" spans="1:14">
      <c r="A116" s="99">
        <v>41</v>
      </c>
      <c r="B116" s="100" t="s">
        <v>362</v>
      </c>
      <c r="C116" s="94"/>
      <c r="D116" s="100" t="s">
        <v>404</v>
      </c>
      <c r="E116" s="94" t="s">
        <v>1088</v>
      </c>
      <c r="F116" s="100"/>
      <c r="G116" s="100">
        <v>0</v>
      </c>
      <c r="H116" s="100">
        <v>0</v>
      </c>
      <c r="I116" s="94"/>
      <c r="J116" s="100"/>
      <c r="K116" s="100">
        <v>0</v>
      </c>
      <c r="L116" s="100">
        <v>0</v>
      </c>
      <c r="M116" s="94"/>
      <c r="N116" s="100">
        <v>0</v>
      </c>
    </row>
    <row r="117" spans="1:14">
      <c r="A117" s="108">
        <v>42</v>
      </c>
      <c r="B117" s="109" t="s">
        <v>1750</v>
      </c>
      <c r="C117" s="94"/>
      <c r="D117" s="109" t="s">
        <v>414</v>
      </c>
      <c r="E117" s="94" t="s">
        <v>1088</v>
      </c>
      <c r="F117" s="109"/>
      <c r="G117" s="109">
        <v>0</v>
      </c>
      <c r="H117" s="109">
        <v>0</v>
      </c>
      <c r="I117" s="94"/>
      <c r="J117" s="109"/>
      <c r="K117" s="109">
        <v>0</v>
      </c>
      <c r="L117" s="109">
        <v>0</v>
      </c>
      <c r="M117" s="94"/>
      <c r="N117" s="109">
        <v>0</v>
      </c>
    </row>
    <row r="118" spans="1:14">
      <c r="A118" s="99">
        <v>43</v>
      </c>
      <c r="B118" s="100" t="s">
        <v>370</v>
      </c>
      <c r="C118" s="94"/>
      <c r="D118" s="100" t="s">
        <v>420</v>
      </c>
      <c r="E118" s="94" t="s">
        <v>1088</v>
      </c>
      <c r="F118" s="100">
        <v>94193268</v>
      </c>
      <c r="G118" s="100">
        <v>0</v>
      </c>
      <c r="H118" s="100">
        <v>94193268</v>
      </c>
      <c r="I118" s="94"/>
      <c r="J118" s="100">
        <v>100949570</v>
      </c>
      <c r="K118" s="100">
        <v>-5118137</v>
      </c>
      <c r="L118" s="100">
        <v>95831433</v>
      </c>
      <c r="M118" s="94"/>
      <c r="N118" s="100">
        <v>-1638165</v>
      </c>
    </row>
    <row r="119" spans="1:14">
      <c r="A119" s="108">
        <v>44</v>
      </c>
      <c r="B119" s="109" t="s">
        <v>368</v>
      </c>
      <c r="C119" s="94"/>
      <c r="D119" s="109" t="s">
        <v>420</v>
      </c>
      <c r="E119" s="94" t="s">
        <v>1088</v>
      </c>
      <c r="F119" s="109">
        <v>141441527</v>
      </c>
      <c r="G119" s="109">
        <v>0</v>
      </c>
      <c r="H119" s="109">
        <v>141441527</v>
      </c>
      <c r="I119" s="94"/>
      <c r="J119" s="109">
        <v>146483394</v>
      </c>
      <c r="K119" s="109">
        <v>-6704774</v>
      </c>
      <c r="L119" s="109">
        <v>139778620</v>
      </c>
      <c r="M119" s="94"/>
      <c r="N119" s="109">
        <v>1662907</v>
      </c>
    </row>
    <row r="120" spans="1:14">
      <c r="A120" s="99">
        <v>45</v>
      </c>
      <c r="B120" s="100" t="s">
        <v>1751</v>
      </c>
      <c r="C120" s="94"/>
      <c r="D120" s="100" t="s">
        <v>420</v>
      </c>
      <c r="E120" s="94" t="s">
        <v>1088</v>
      </c>
      <c r="F120" s="100"/>
      <c r="G120" s="100">
        <v>0</v>
      </c>
      <c r="H120" s="100">
        <v>0</v>
      </c>
      <c r="I120" s="94"/>
      <c r="J120" s="100"/>
      <c r="K120" s="100">
        <v>0</v>
      </c>
      <c r="L120" s="100">
        <v>0</v>
      </c>
      <c r="M120" s="94"/>
      <c r="N120" s="100">
        <v>0</v>
      </c>
    </row>
    <row r="121" spans="1:14">
      <c r="A121" s="108">
        <v>46</v>
      </c>
      <c r="B121" s="109" t="s">
        <v>366</v>
      </c>
      <c r="C121" s="94"/>
      <c r="D121" s="109" t="s">
        <v>420</v>
      </c>
      <c r="E121" s="94" t="s">
        <v>1088</v>
      </c>
      <c r="F121" s="109">
        <v>10581127</v>
      </c>
      <c r="G121" s="109">
        <v>0</v>
      </c>
      <c r="H121" s="109">
        <v>10581127</v>
      </c>
      <c r="I121" s="94"/>
      <c r="J121" s="109"/>
      <c r="K121" s="109">
        <v>10581127</v>
      </c>
      <c r="L121" s="109">
        <v>10581127</v>
      </c>
      <c r="M121" s="94"/>
      <c r="N121" s="109">
        <v>0</v>
      </c>
    </row>
    <row r="122" spans="1:14">
      <c r="A122" s="99">
        <v>47</v>
      </c>
      <c r="B122" s="100" t="s">
        <v>1752</v>
      </c>
      <c r="C122" s="94"/>
      <c r="D122" s="100" t="s">
        <v>403</v>
      </c>
      <c r="E122" s="94" t="s">
        <v>1088</v>
      </c>
      <c r="F122" s="100">
        <v>0</v>
      </c>
      <c r="G122" s="100">
        <v>0</v>
      </c>
      <c r="H122" s="100">
        <v>0</v>
      </c>
      <c r="I122" s="94"/>
      <c r="J122" s="100"/>
      <c r="K122" s="100">
        <v>0</v>
      </c>
      <c r="L122" s="100">
        <v>0</v>
      </c>
      <c r="M122" s="94"/>
      <c r="N122" s="100">
        <v>0</v>
      </c>
    </row>
    <row r="123" spans="1:14">
      <c r="A123" s="108">
        <v>48</v>
      </c>
      <c r="B123" s="109" t="s">
        <v>435</v>
      </c>
      <c r="C123" s="94"/>
      <c r="D123" s="109" t="s">
        <v>425</v>
      </c>
      <c r="E123" s="94" t="s">
        <v>1088</v>
      </c>
      <c r="F123" s="109">
        <v>612480288</v>
      </c>
      <c r="G123" s="109">
        <v>0</v>
      </c>
      <c r="H123" s="109">
        <v>612480288</v>
      </c>
      <c r="I123" s="94"/>
      <c r="J123" s="109">
        <v>533340327</v>
      </c>
      <c r="K123" s="109">
        <v>0</v>
      </c>
      <c r="L123" s="109">
        <v>533340327</v>
      </c>
      <c r="M123" s="94"/>
      <c r="N123" s="109">
        <v>79139961</v>
      </c>
    </row>
    <row r="124" spans="1:14">
      <c r="A124" s="99">
        <v>49</v>
      </c>
      <c r="B124" s="100" t="s">
        <v>452</v>
      </c>
      <c r="C124" s="94"/>
      <c r="D124" s="100" t="s">
        <v>426</v>
      </c>
      <c r="E124" s="94" t="s">
        <v>1088</v>
      </c>
      <c r="F124" s="100"/>
      <c r="G124" s="100">
        <v>0</v>
      </c>
      <c r="H124" s="100">
        <v>0</v>
      </c>
      <c r="I124" s="94"/>
      <c r="J124" s="100"/>
      <c r="K124" s="100">
        <v>0</v>
      </c>
      <c r="L124" s="100">
        <v>0</v>
      </c>
      <c r="M124" s="94"/>
      <c r="N124" s="100">
        <v>0</v>
      </c>
    </row>
    <row r="125" spans="1:14">
      <c r="A125" s="108">
        <v>50</v>
      </c>
      <c r="B125" s="109" t="s">
        <v>1753</v>
      </c>
      <c r="C125" s="94"/>
      <c r="D125" s="109" t="s">
        <v>427</v>
      </c>
      <c r="E125" s="94" t="s">
        <v>1088</v>
      </c>
      <c r="F125" s="109"/>
      <c r="G125" s="109">
        <v>0</v>
      </c>
      <c r="H125" s="109">
        <v>0</v>
      </c>
      <c r="I125" s="94"/>
      <c r="J125" s="109"/>
      <c r="K125" s="109">
        <v>0</v>
      </c>
      <c r="L125" s="109">
        <v>0</v>
      </c>
      <c r="M125" s="94"/>
      <c r="N125" s="109">
        <v>0</v>
      </c>
    </row>
    <row r="126" spans="1:14">
      <c r="A126" s="99">
        <v>51</v>
      </c>
      <c r="B126" s="100" t="s">
        <v>1754</v>
      </c>
      <c r="C126" s="94"/>
      <c r="D126" s="100" t="s">
        <v>1725</v>
      </c>
      <c r="E126" s="94" t="s">
        <v>1088</v>
      </c>
      <c r="F126" s="100"/>
      <c r="G126" s="100">
        <v>0</v>
      </c>
      <c r="H126" s="100">
        <v>0</v>
      </c>
      <c r="I126" s="94"/>
      <c r="J126" s="100"/>
      <c r="K126" s="100">
        <v>0</v>
      </c>
      <c r="L126" s="100">
        <v>0</v>
      </c>
      <c r="M126" s="94"/>
      <c r="N126" s="100">
        <v>0</v>
      </c>
    </row>
    <row r="127" spans="1:14" ht="15" thickBot="1">
      <c r="A127" s="110"/>
      <c r="B127" s="110" t="s">
        <v>1726</v>
      </c>
      <c r="C127" s="94"/>
      <c r="D127" s="111"/>
      <c r="E127" s="94" t="s">
        <v>1088</v>
      </c>
      <c r="F127" s="111">
        <v>43503156937</v>
      </c>
      <c r="G127" s="111">
        <v>0</v>
      </c>
      <c r="H127" s="111">
        <v>43503156937</v>
      </c>
      <c r="I127" s="94"/>
      <c r="J127" s="111">
        <v>50632186409.843651</v>
      </c>
      <c r="K127" s="111">
        <v>-2442026227.0094686</v>
      </c>
      <c r="L127" s="111">
        <v>48190160182.834183</v>
      </c>
      <c r="M127" s="94"/>
      <c r="N127" s="111">
        <v>-4687003245.8341789</v>
      </c>
    </row>
    <row r="128" spans="1:14">
      <c r="A128" s="101"/>
      <c r="B128" s="101"/>
      <c r="D128" s="103"/>
      <c r="E128" s="94" t="s">
        <v>1088</v>
      </c>
      <c r="F128" s="103"/>
      <c r="G128" s="103"/>
      <c r="H128" s="103"/>
      <c r="I128" s="102"/>
      <c r="J128" s="103"/>
      <c r="K128" s="103"/>
      <c r="L128" s="103"/>
      <c r="M128" s="103"/>
      <c r="N128" s="103"/>
    </row>
    <row r="129" spans="1:14" ht="20.399999999999999">
      <c r="B129" s="93" t="s">
        <v>1713</v>
      </c>
      <c r="C129" s="94"/>
      <c r="D129" s="94"/>
      <c r="E129" s="94"/>
      <c r="F129" s="95" t="s">
        <v>18</v>
      </c>
      <c r="G129" s="95" t="s">
        <v>1756</v>
      </c>
      <c r="H129" s="94"/>
      <c r="I129" s="94"/>
      <c r="J129" s="94"/>
      <c r="K129" s="93" t="s">
        <v>1714</v>
      </c>
      <c r="L129" s="96">
        <v>2020</v>
      </c>
    </row>
    <row r="131" spans="1:14">
      <c r="A131" s="866" t="s">
        <v>0</v>
      </c>
      <c r="B131" s="862" t="s">
        <v>550</v>
      </c>
      <c r="C131" s="94"/>
      <c r="D131" s="868" t="s">
        <v>1715</v>
      </c>
      <c r="F131" s="864" t="s">
        <v>1716</v>
      </c>
      <c r="G131" s="864"/>
      <c r="H131" s="864"/>
      <c r="I131" s="94"/>
      <c r="J131" s="864" t="s">
        <v>1717</v>
      </c>
      <c r="K131" s="864"/>
      <c r="L131" s="864"/>
      <c r="M131" s="94"/>
      <c r="N131" s="862" t="s">
        <v>1718</v>
      </c>
    </row>
    <row r="132" spans="1:14" ht="15" thickBot="1">
      <c r="A132" s="867"/>
      <c r="B132" s="863"/>
      <c r="C132" s="94"/>
      <c r="D132" s="869"/>
      <c r="F132" s="104" t="s">
        <v>1719</v>
      </c>
      <c r="G132" s="104" t="s">
        <v>1720</v>
      </c>
      <c r="H132" s="104" t="s">
        <v>1721</v>
      </c>
      <c r="I132" s="94"/>
      <c r="J132" s="104" t="s">
        <v>1719</v>
      </c>
      <c r="K132" s="104" t="s">
        <v>1720</v>
      </c>
      <c r="L132" s="104" t="s">
        <v>1721</v>
      </c>
      <c r="M132" s="94"/>
      <c r="N132" s="863"/>
    </row>
    <row r="133" spans="1:14">
      <c r="A133" s="870" t="s">
        <v>1116</v>
      </c>
      <c r="B133" s="870"/>
      <c r="C133" s="94"/>
      <c r="D133" s="106"/>
      <c r="F133" s="106">
        <v>9691689.9582400005</v>
      </c>
      <c r="G133" s="106">
        <v>0</v>
      </c>
      <c r="H133" s="106">
        <v>9691689.9582400005</v>
      </c>
      <c r="I133" s="105"/>
      <c r="J133" s="106">
        <v>9620289.6088075563</v>
      </c>
      <c r="K133" s="106">
        <v>0</v>
      </c>
      <c r="L133" s="106">
        <v>9620289.6088075563</v>
      </c>
      <c r="M133" s="105"/>
      <c r="N133" s="106">
        <v>71400.3494324442</v>
      </c>
    </row>
    <row r="134" spans="1:14">
      <c r="A134" s="108">
        <v>1</v>
      </c>
      <c r="B134" s="109" t="s">
        <v>1732</v>
      </c>
      <c r="C134" s="94"/>
      <c r="D134" s="109" t="s">
        <v>407</v>
      </c>
      <c r="F134" s="109">
        <v>9691689.9582400005</v>
      </c>
      <c r="G134" s="109">
        <v>0</v>
      </c>
      <c r="H134" s="109">
        <v>9691689.9582400005</v>
      </c>
      <c r="I134" s="94"/>
      <c r="J134" s="109">
        <v>9620289.6088075563</v>
      </c>
      <c r="K134" s="109">
        <v>0</v>
      </c>
      <c r="L134" s="109">
        <v>9620289.6088075563</v>
      </c>
      <c r="M134" s="94"/>
      <c r="N134" s="109">
        <v>71400.3494324442</v>
      </c>
    </row>
    <row r="135" spans="1:14">
      <c r="A135" s="99">
        <v>2</v>
      </c>
      <c r="B135" s="100" t="s">
        <v>447</v>
      </c>
      <c r="C135" s="94"/>
      <c r="D135" s="100" t="s">
        <v>407</v>
      </c>
      <c r="F135" s="100"/>
      <c r="G135" s="100">
        <v>0</v>
      </c>
      <c r="H135" s="100">
        <v>0</v>
      </c>
      <c r="I135" s="94"/>
      <c r="J135" s="100"/>
      <c r="K135" s="100">
        <v>0</v>
      </c>
      <c r="L135" s="100">
        <v>0</v>
      </c>
      <c r="M135" s="94"/>
      <c r="N135" s="100">
        <v>0</v>
      </c>
    </row>
    <row r="136" spans="1:14">
      <c r="A136" s="108">
        <v>3</v>
      </c>
      <c r="B136" s="109" t="s">
        <v>448</v>
      </c>
      <c r="C136" s="94"/>
      <c r="D136" s="109" t="s">
        <v>407</v>
      </c>
      <c r="F136" s="109"/>
      <c r="G136" s="109">
        <v>0</v>
      </c>
      <c r="H136" s="109">
        <v>0</v>
      </c>
      <c r="I136" s="94"/>
      <c r="J136" s="109"/>
      <c r="K136" s="109">
        <v>0</v>
      </c>
      <c r="L136" s="109">
        <v>0</v>
      </c>
      <c r="M136" s="94"/>
      <c r="N136" s="109">
        <v>0</v>
      </c>
    </row>
    <row r="137" spans="1:14">
      <c r="A137" s="99">
        <v>4</v>
      </c>
      <c r="B137" s="100" t="s">
        <v>1733</v>
      </c>
      <c r="C137" s="94"/>
      <c r="D137" s="100" t="s">
        <v>439</v>
      </c>
      <c r="F137" s="100"/>
      <c r="G137" s="100">
        <v>0</v>
      </c>
      <c r="H137" s="100">
        <v>0</v>
      </c>
      <c r="I137" s="94"/>
      <c r="J137" s="100"/>
      <c r="K137" s="100">
        <v>0</v>
      </c>
      <c r="L137" s="100">
        <v>0</v>
      </c>
      <c r="M137" s="94"/>
      <c r="N137" s="100">
        <v>0</v>
      </c>
    </row>
    <row r="138" spans="1:14">
      <c r="A138" s="108">
        <v>5</v>
      </c>
      <c r="B138" s="109" t="s">
        <v>1734</v>
      </c>
      <c r="C138" s="94"/>
      <c r="D138" s="109" t="s">
        <v>439</v>
      </c>
      <c r="F138" s="109"/>
      <c r="G138" s="109">
        <v>0</v>
      </c>
      <c r="H138" s="109">
        <v>0</v>
      </c>
      <c r="I138" s="94"/>
      <c r="J138" s="109"/>
      <c r="K138" s="109">
        <v>0</v>
      </c>
      <c r="L138" s="109">
        <v>0</v>
      </c>
      <c r="M138" s="94"/>
      <c r="N138" s="109">
        <v>0</v>
      </c>
    </row>
    <row r="139" spans="1:14">
      <c r="A139" s="99">
        <v>6</v>
      </c>
      <c r="B139" s="100" t="s">
        <v>1735</v>
      </c>
      <c r="C139" s="94"/>
      <c r="D139" s="100" t="s">
        <v>439</v>
      </c>
      <c r="F139" s="100"/>
      <c r="G139" s="100">
        <v>0</v>
      </c>
      <c r="H139" s="100">
        <v>0</v>
      </c>
      <c r="I139" s="94"/>
      <c r="J139" s="100"/>
      <c r="K139" s="100">
        <v>0</v>
      </c>
      <c r="L139" s="100">
        <v>0</v>
      </c>
      <c r="M139" s="94"/>
      <c r="N139" s="100">
        <v>0</v>
      </c>
    </row>
    <row r="140" spans="1:14">
      <c r="A140" s="865" t="s">
        <v>1722</v>
      </c>
      <c r="B140" s="865"/>
      <c r="C140" s="94"/>
      <c r="D140" s="106"/>
      <c r="F140" s="106">
        <v>0</v>
      </c>
      <c r="G140" s="106">
        <v>0</v>
      </c>
      <c r="H140" s="106">
        <v>0</v>
      </c>
      <c r="I140" s="105"/>
      <c r="J140" s="106">
        <v>0</v>
      </c>
      <c r="K140" s="106">
        <v>0</v>
      </c>
      <c r="L140" s="106">
        <v>0</v>
      </c>
      <c r="M140" s="105"/>
      <c r="N140" s="106">
        <v>0</v>
      </c>
    </row>
    <row r="141" spans="1:14">
      <c r="A141" s="108">
        <v>7</v>
      </c>
      <c r="B141" s="109" t="s">
        <v>1736</v>
      </c>
      <c r="C141" s="94"/>
      <c r="D141" s="109" t="s">
        <v>407</v>
      </c>
      <c r="F141" s="109"/>
      <c r="G141" s="109">
        <v>0</v>
      </c>
      <c r="H141" s="109">
        <v>0</v>
      </c>
      <c r="I141" s="94"/>
      <c r="J141" s="109"/>
      <c r="K141" s="109">
        <v>0</v>
      </c>
      <c r="L141" s="109">
        <v>0</v>
      </c>
      <c r="M141" s="94"/>
      <c r="N141" s="109">
        <v>0</v>
      </c>
    </row>
    <row r="142" spans="1:14">
      <c r="A142" s="99">
        <v>8</v>
      </c>
      <c r="B142" s="100" t="s">
        <v>1737</v>
      </c>
      <c r="C142" s="94"/>
      <c r="D142" s="100" t="s">
        <v>407</v>
      </c>
      <c r="F142" s="100"/>
      <c r="G142" s="100">
        <v>0</v>
      </c>
      <c r="H142" s="100">
        <v>0</v>
      </c>
      <c r="I142" s="94"/>
      <c r="J142" s="100"/>
      <c r="K142" s="100">
        <v>0</v>
      </c>
      <c r="L142" s="100">
        <v>0</v>
      </c>
      <c r="M142" s="94"/>
      <c r="N142" s="100">
        <v>0</v>
      </c>
    </row>
    <row r="143" spans="1:14">
      <c r="A143" s="108">
        <v>9</v>
      </c>
      <c r="B143" s="109" t="s">
        <v>1738</v>
      </c>
      <c r="C143" s="94"/>
      <c r="D143" s="109" t="s">
        <v>407</v>
      </c>
      <c r="F143" s="109"/>
      <c r="G143" s="109">
        <v>0</v>
      </c>
      <c r="H143" s="109">
        <v>0</v>
      </c>
      <c r="I143" s="94"/>
      <c r="J143" s="109"/>
      <c r="K143" s="109">
        <v>0</v>
      </c>
      <c r="L143" s="109">
        <v>0</v>
      </c>
      <c r="M143" s="94"/>
      <c r="N143" s="109">
        <v>0</v>
      </c>
    </row>
    <row r="144" spans="1:14">
      <c r="A144" s="99">
        <v>10</v>
      </c>
      <c r="B144" s="100" t="s">
        <v>1739</v>
      </c>
      <c r="C144" s="94"/>
      <c r="D144" s="100" t="s">
        <v>409</v>
      </c>
      <c r="F144" s="100"/>
      <c r="G144" s="100">
        <v>0</v>
      </c>
      <c r="H144" s="100">
        <v>0</v>
      </c>
      <c r="I144" s="94"/>
      <c r="J144" s="100"/>
      <c r="K144" s="100">
        <v>0</v>
      </c>
      <c r="L144" s="100">
        <v>0</v>
      </c>
      <c r="M144" s="94"/>
      <c r="N144" s="100">
        <v>0</v>
      </c>
    </row>
    <row r="145" spans="1:14">
      <c r="A145" s="108">
        <v>11</v>
      </c>
      <c r="B145" s="109" t="s">
        <v>1740</v>
      </c>
      <c r="C145" s="94"/>
      <c r="D145" s="109" t="s">
        <v>409</v>
      </c>
      <c r="F145" s="109"/>
      <c r="G145" s="109">
        <v>0</v>
      </c>
      <c r="H145" s="109">
        <v>0</v>
      </c>
      <c r="I145" s="94"/>
      <c r="J145" s="109"/>
      <c r="K145" s="109">
        <v>0</v>
      </c>
      <c r="L145" s="109">
        <v>0</v>
      </c>
      <c r="M145" s="94"/>
      <c r="N145" s="109">
        <v>0</v>
      </c>
    </row>
    <row r="146" spans="1:14">
      <c r="A146" s="99">
        <v>12</v>
      </c>
      <c r="B146" s="100" t="s">
        <v>1741</v>
      </c>
      <c r="C146" s="94"/>
      <c r="D146" s="100" t="s">
        <v>409</v>
      </c>
      <c r="F146" s="100"/>
      <c r="G146" s="100">
        <v>0</v>
      </c>
      <c r="H146" s="100">
        <v>0</v>
      </c>
      <c r="I146" s="94"/>
      <c r="J146" s="100"/>
      <c r="K146" s="100">
        <v>0</v>
      </c>
      <c r="L146" s="100">
        <v>0</v>
      </c>
      <c r="M146" s="94"/>
      <c r="N146" s="100">
        <v>0</v>
      </c>
    </row>
    <row r="147" spans="1:14">
      <c r="A147" s="865" t="s">
        <v>1432</v>
      </c>
      <c r="B147" s="865"/>
      <c r="C147" s="94"/>
      <c r="D147" s="106"/>
      <c r="F147" s="106">
        <v>0</v>
      </c>
      <c r="G147" s="106">
        <v>0</v>
      </c>
      <c r="H147" s="106">
        <v>0</v>
      </c>
      <c r="I147" s="105"/>
      <c r="J147" s="106">
        <v>0</v>
      </c>
      <c r="K147" s="106">
        <v>0</v>
      </c>
      <c r="L147" s="106">
        <v>0</v>
      </c>
      <c r="M147" s="105"/>
      <c r="N147" s="106">
        <v>0</v>
      </c>
    </row>
    <row r="148" spans="1:14">
      <c r="A148" s="99">
        <v>13</v>
      </c>
      <c r="B148" s="100" t="s">
        <v>1742</v>
      </c>
      <c r="C148" s="94"/>
      <c r="D148" s="100"/>
      <c r="F148" s="100"/>
      <c r="G148" s="100">
        <v>0</v>
      </c>
      <c r="H148" s="100">
        <v>0</v>
      </c>
      <c r="I148" s="94"/>
      <c r="J148" s="100"/>
      <c r="K148" s="100">
        <v>0</v>
      </c>
      <c r="L148" s="100">
        <v>0</v>
      </c>
      <c r="M148" s="94"/>
      <c r="N148" s="100">
        <v>0</v>
      </c>
    </row>
    <row r="149" spans="1:14">
      <c r="A149" s="108">
        <v>14</v>
      </c>
      <c r="B149" s="109" t="s">
        <v>1743</v>
      </c>
      <c r="C149" s="94"/>
      <c r="D149" s="109"/>
      <c r="F149" s="109"/>
      <c r="G149" s="109">
        <v>0</v>
      </c>
      <c r="H149" s="109">
        <v>0</v>
      </c>
      <c r="I149" s="94"/>
      <c r="J149" s="109"/>
      <c r="K149" s="109">
        <v>0</v>
      </c>
      <c r="L149" s="109">
        <v>0</v>
      </c>
      <c r="M149" s="94"/>
      <c r="N149" s="109">
        <v>0</v>
      </c>
    </row>
    <row r="150" spans="1:14">
      <c r="A150" s="99">
        <v>15</v>
      </c>
      <c r="B150" s="100" t="s">
        <v>1744</v>
      </c>
      <c r="C150" s="94"/>
      <c r="D150" s="100"/>
      <c r="F150" s="100"/>
      <c r="G150" s="100">
        <v>0</v>
      </c>
      <c r="H150" s="100">
        <v>0</v>
      </c>
      <c r="I150" s="94"/>
      <c r="J150" s="100"/>
      <c r="K150" s="100">
        <v>0</v>
      </c>
      <c r="L150" s="100">
        <v>0</v>
      </c>
      <c r="M150" s="94"/>
      <c r="N150" s="100">
        <v>0</v>
      </c>
    </row>
    <row r="151" spans="1:14">
      <c r="A151" s="865" t="s">
        <v>1434</v>
      </c>
      <c r="B151" s="865"/>
      <c r="C151" s="94"/>
      <c r="D151" s="106"/>
      <c r="F151" s="106">
        <v>0</v>
      </c>
      <c r="G151" s="106">
        <v>0</v>
      </c>
      <c r="H151" s="106">
        <v>0</v>
      </c>
      <c r="I151" s="105"/>
      <c r="J151" s="106">
        <v>0</v>
      </c>
      <c r="K151" s="106">
        <v>0</v>
      </c>
      <c r="L151" s="106">
        <v>0</v>
      </c>
      <c r="M151" s="105"/>
      <c r="N151" s="106">
        <v>0</v>
      </c>
    </row>
    <row r="152" spans="1:14">
      <c r="A152" s="99">
        <v>16</v>
      </c>
      <c r="B152" s="100" t="s">
        <v>1129</v>
      </c>
      <c r="C152" s="94"/>
      <c r="D152" s="100" t="s">
        <v>414</v>
      </c>
      <c r="F152" s="100"/>
      <c r="G152" s="100">
        <v>0</v>
      </c>
      <c r="H152" s="100">
        <v>0</v>
      </c>
      <c r="I152" s="94"/>
      <c r="J152" s="100"/>
      <c r="K152" s="100">
        <v>0</v>
      </c>
      <c r="L152" s="100">
        <v>0</v>
      </c>
      <c r="M152" s="94"/>
      <c r="N152" s="100">
        <v>0</v>
      </c>
    </row>
    <row r="153" spans="1:14">
      <c r="A153" s="108">
        <v>17</v>
      </c>
      <c r="B153" s="109" t="s">
        <v>1130</v>
      </c>
      <c r="C153" s="94"/>
      <c r="D153" s="109" t="s">
        <v>414</v>
      </c>
      <c r="F153" s="109"/>
      <c r="G153" s="109">
        <v>0</v>
      </c>
      <c r="H153" s="109">
        <v>0</v>
      </c>
      <c r="I153" s="94"/>
      <c r="J153" s="109"/>
      <c r="K153" s="109">
        <v>0</v>
      </c>
      <c r="L153" s="109">
        <v>0</v>
      </c>
      <c r="M153" s="94"/>
      <c r="N153" s="109">
        <v>0</v>
      </c>
    </row>
    <row r="154" spans="1:14">
      <c r="A154" s="99">
        <v>18</v>
      </c>
      <c r="B154" s="100" t="s">
        <v>365</v>
      </c>
      <c r="C154" s="94"/>
      <c r="D154" s="100" t="s">
        <v>414</v>
      </c>
      <c r="F154" s="100"/>
      <c r="G154" s="100">
        <v>0</v>
      </c>
      <c r="H154" s="100">
        <v>0</v>
      </c>
      <c r="I154" s="94"/>
      <c r="J154" s="100"/>
      <c r="K154" s="100">
        <v>0</v>
      </c>
      <c r="L154" s="100">
        <v>0</v>
      </c>
      <c r="M154" s="94"/>
      <c r="N154" s="100">
        <v>0</v>
      </c>
    </row>
    <row r="155" spans="1:14">
      <c r="A155" s="865" t="s">
        <v>1117</v>
      </c>
      <c r="B155" s="865"/>
      <c r="C155" s="94"/>
      <c r="D155" s="106"/>
      <c r="F155" s="106">
        <v>6563213416.5771732</v>
      </c>
      <c r="G155" s="106">
        <v>0</v>
      </c>
      <c r="H155" s="106">
        <v>6563213416.5771732</v>
      </c>
      <c r="I155" s="105"/>
      <c r="J155" s="106">
        <v>-11413127025.561333</v>
      </c>
      <c r="K155" s="106">
        <v>0</v>
      </c>
      <c r="L155" s="106">
        <v>-11413127025.561333</v>
      </c>
      <c r="M155" s="105"/>
      <c r="N155" s="106">
        <v>17976340442.138504</v>
      </c>
    </row>
    <row r="156" spans="1:14">
      <c r="A156" s="108">
        <v>19</v>
      </c>
      <c r="B156" s="109" t="s">
        <v>437</v>
      </c>
      <c r="C156" s="94"/>
      <c r="D156" s="109" t="s">
        <v>407</v>
      </c>
      <c r="F156" s="109">
        <v>0</v>
      </c>
      <c r="G156" s="109">
        <v>0</v>
      </c>
      <c r="H156" s="109">
        <v>0</v>
      </c>
      <c r="I156" s="94"/>
      <c r="J156" s="109"/>
      <c r="K156" s="109">
        <v>0</v>
      </c>
      <c r="L156" s="109">
        <v>0</v>
      </c>
      <c r="M156" s="94"/>
      <c r="N156" s="109">
        <v>0</v>
      </c>
    </row>
    <row r="157" spans="1:14">
      <c r="A157" s="99">
        <v>20</v>
      </c>
      <c r="B157" s="100" t="s">
        <v>1745</v>
      </c>
      <c r="C157" s="94"/>
      <c r="D157" s="100" t="s">
        <v>407</v>
      </c>
      <c r="F157" s="100"/>
      <c r="G157" s="100">
        <v>0</v>
      </c>
      <c r="H157" s="100">
        <v>0</v>
      </c>
      <c r="I157" s="94"/>
      <c r="J157" s="100"/>
      <c r="K157" s="100">
        <v>0</v>
      </c>
      <c r="L157" s="100">
        <v>0</v>
      </c>
      <c r="M157" s="94"/>
      <c r="N157" s="100">
        <v>0</v>
      </c>
    </row>
    <row r="158" spans="1:14">
      <c r="A158" s="108">
        <v>21</v>
      </c>
      <c r="B158" s="109" t="s">
        <v>438</v>
      </c>
      <c r="C158" s="94"/>
      <c r="D158" s="109" t="s">
        <v>407</v>
      </c>
      <c r="F158" s="109"/>
      <c r="G158" s="109">
        <v>0</v>
      </c>
      <c r="H158" s="109">
        <v>0</v>
      </c>
      <c r="I158" s="94"/>
      <c r="J158" s="109">
        <v>-18220491022.561333</v>
      </c>
      <c r="K158" s="109">
        <v>0</v>
      </c>
      <c r="L158" s="109">
        <v>-18220491022.561333</v>
      </c>
      <c r="M158" s="94"/>
      <c r="N158" s="109">
        <v>18220491022.561333</v>
      </c>
    </row>
    <row r="159" spans="1:14">
      <c r="A159" s="99">
        <v>22</v>
      </c>
      <c r="B159" s="100" t="s">
        <v>451</v>
      </c>
      <c r="C159" s="94"/>
      <c r="D159" s="100" t="s">
        <v>407</v>
      </c>
      <c r="F159" s="100"/>
      <c r="G159" s="100">
        <v>0</v>
      </c>
      <c r="H159" s="100">
        <v>0</v>
      </c>
      <c r="I159" s="94"/>
      <c r="J159" s="100"/>
      <c r="K159" s="100">
        <v>0</v>
      </c>
      <c r="L159" s="100">
        <v>0</v>
      </c>
      <c r="M159" s="94"/>
      <c r="N159" s="100">
        <v>0</v>
      </c>
    </row>
    <row r="160" spans="1:14">
      <c r="A160" s="108">
        <v>23</v>
      </c>
      <c r="B160" s="109" t="s">
        <v>450</v>
      </c>
      <c r="C160" s="94"/>
      <c r="D160" s="109" t="s">
        <v>407</v>
      </c>
      <c r="F160" s="109"/>
      <c r="G160" s="109">
        <v>0</v>
      </c>
      <c r="H160" s="109">
        <v>0</v>
      </c>
      <c r="I160" s="94"/>
      <c r="J160" s="109"/>
      <c r="K160" s="109">
        <v>0</v>
      </c>
      <c r="L160" s="109">
        <v>0</v>
      </c>
      <c r="M160" s="94"/>
      <c r="N160" s="109">
        <v>0</v>
      </c>
    </row>
    <row r="161" spans="1:14">
      <c r="A161" s="99">
        <v>24</v>
      </c>
      <c r="B161" s="100" t="s">
        <v>1746</v>
      </c>
      <c r="C161" s="94"/>
      <c r="D161" s="100" t="s">
        <v>407</v>
      </c>
      <c r="F161" s="100"/>
      <c r="G161" s="100">
        <v>0</v>
      </c>
      <c r="H161" s="100">
        <v>0</v>
      </c>
      <c r="I161" s="94"/>
      <c r="J161" s="100"/>
      <c r="K161" s="100">
        <v>0</v>
      </c>
      <c r="L161" s="100">
        <v>0</v>
      </c>
      <c r="M161" s="94"/>
      <c r="N161" s="100">
        <v>0</v>
      </c>
    </row>
    <row r="162" spans="1:14">
      <c r="A162" s="108">
        <v>25</v>
      </c>
      <c r="B162" s="109" t="s">
        <v>444</v>
      </c>
      <c r="C162" s="94"/>
      <c r="D162" s="109" t="s">
        <v>407</v>
      </c>
      <c r="F162" s="109">
        <v>149067585</v>
      </c>
      <c r="G162" s="109">
        <v>0</v>
      </c>
      <c r="H162" s="109">
        <v>149067585</v>
      </c>
      <c r="I162" s="94"/>
      <c r="J162" s="109">
        <v>149067585</v>
      </c>
      <c r="K162" s="109">
        <v>0</v>
      </c>
      <c r="L162" s="109">
        <v>149067585</v>
      </c>
      <c r="M162" s="94"/>
      <c r="N162" s="109">
        <v>0</v>
      </c>
    </row>
    <row r="163" spans="1:14">
      <c r="A163" s="99">
        <v>26</v>
      </c>
      <c r="B163" s="100" t="s">
        <v>1747</v>
      </c>
      <c r="C163" s="94"/>
      <c r="D163" s="100" t="s">
        <v>407</v>
      </c>
      <c r="F163" s="100"/>
      <c r="G163" s="100">
        <v>0</v>
      </c>
      <c r="H163" s="100">
        <v>0</v>
      </c>
      <c r="I163" s="94"/>
      <c r="J163" s="100"/>
      <c r="K163" s="100">
        <v>0</v>
      </c>
      <c r="L163" s="100">
        <v>0</v>
      </c>
      <c r="M163" s="94"/>
      <c r="N163" s="100">
        <v>0</v>
      </c>
    </row>
    <row r="164" spans="1:14">
      <c r="A164" s="108">
        <v>27</v>
      </c>
      <c r="B164" s="109" t="s">
        <v>440</v>
      </c>
      <c r="C164" s="94"/>
      <c r="D164" s="109" t="s">
        <v>439</v>
      </c>
      <c r="F164" s="109">
        <v>6414145831.5771732</v>
      </c>
      <c r="G164" s="109">
        <v>0</v>
      </c>
      <c r="H164" s="109">
        <v>6414145831.5771732</v>
      </c>
      <c r="I164" s="94"/>
      <c r="J164" s="109">
        <v>6658296412</v>
      </c>
      <c r="K164" s="109">
        <v>0</v>
      </c>
      <c r="L164" s="109">
        <v>6658296412</v>
      </c>
      <c r="M164" s="94"/>
      <c r="N164" s="109">
        <v>-244150580.42282677</v>
      </c>
    </row>
    <row r="165" spans="1:14">
      <c r="A165" s="99">
        <v>28</v>
      </c>
      <c r="B165" s="100" t="s">
        <v>1748</v>
      </c>
      <c r="C165" s="94"/>
      <c r="D165" s="100" t="s">
        <v>407</v>
      </c>
      <c r="F165" s="100"/>
      <c r="G165" s="100">
        <v>0</v>
      </c>
      <c r="H165" s="100">
        <v>0</v>
      </c>
      <c r="I165" s="94"/>
      <c r="J165" s="100"/>
      <c r="K165" s="100">
        <v>0</v>
      </c>
      <c r="L165" s="100">
        <v>0</v>
      </c>
      <c r="M165" s="94"/>
      <c r="N165" s="100">
        <v>0</v>
      </c>
    </row>
    <row r="166" spans="1:14">
      <c r="A166" s="108">
        <v>29</v>
      </c>
      <c r="B166" s="109" t="s">
        <v>1749</v>
      </c>
      <c r="C166" s="94"/>
      <c r="D166" s="109" t="s">
        <v>14</v>
      </c>
      <c r="F166" s="109"/>
      <c r="G166" s="109">
        <v>0</v>
      </c>
      <c r="H166" s="109">
        <v>0</v>
      </c>
      <c r="I166" s="94"/>
      <c r="J166" s="109"/>
      <c r="K166" s="109">
        <v>0</v>
      </c>
      <c r="L166" s="109">
        <v>0</v>
      </c>
      <c r="M166" s="94"/>
      <c r="N166" s="109">
        <v>0</v>
      </c>
    </row>
    <row r="167" spans="1:14">
      <c r="A167" s="865" t="s">
        <v>1723</v>
      </c>
      <c r="B167" s="865"/>
      <c r="C167" s="94"/>
      <c r="D167" s="106"/>
      <c r="F167" s="106">
        <v>55205066516</v>
      </c>
      <c r="G167" s="106">
        <v>0</v>
      </c>
      <c r="H167" s="106">
        <v>55205066516</v>
      </c>
      <c r="I167" s="105"/>
      <c r="J167" s="106">
        <v>54663851405</v>
      </c>
      <c r="K167" s="106">
        <v>550018000</v>
      </c>
      <c r="L167" s="106">
        <v>55213869405</v>
      </c>
      <c r="M167" s="105"/>
      <c r="N167" s="106">
        <v>-8802889</v>
      </c>
    </row>
    <row r="168" spans="1:14">
      <c r="A168" s="108">
        <v>30</v>
      </c>
      <c r="B168" s="109" t="s">
        <v>360</v>
      </c>
      <c r="C168" s="94"/>
      <c r="D168" s="109" t="s">
        <v>420</v>
      </c>
      <c r="F168" s="109">
        <v>44185735633</v>
      </c>
      <c r="G168" s="109">
        <v>0</v>
      </c>
      <c r="H168" s="109">
        <v>44185735633</v>
      </c>
      <c r="I168" s="94"/>
      <c r="J168" s="109">
        <v>43635735633</v>
      </c>
      <c r="K168" s="109">
        <v>550000000</v>
      </c>
      <c r="L168" s="109">
        <v>44185735633</v>
      </c>
      <c r="M168" s="94"/>
      <c r="N168" s="109">
        <v>0</v>
      </c>
    </row>
    <row r="169" spans="1:14">
      <c r="A169" s="99">
        <v>31</v>
      </c>
      <c r="B169" s="100" t="s">
        <v>373</v>
      </c>
      <c r="C169" s="94"/>
      <c r="D169" s="100" t="s">
        <v>420</v>
      </c>
      <c r="F169" s="100"/>
      <c r="G169" s="100">
        <v>0</v>
      </c>
      <c r="H169" s="100">
        <v>0</v>
      </c>
      <c r="I169" s="94"/>
      <c r="J169" s="100"/>
      <c r="K169" s="100">
        <v>0</v>
      </c>
      <c r="L169" s="100">
        <v>0</v>
      </c>
      <c r="M169" s="94"/>
      <c r="N169" s="100">
        <v>0</v>
      </c>
    </row>
    <row r="170" spans="1:14">
      <c r="A170" s="108">
        <v>32</v>
      </c>
      <c r="B170" s="109" t="s">
        <v>369</v>
      </c>
      <c r="C170" s="94"/>
      <c r="D170" s="109" t="s">
        <v>420</v>
      </c>
      <c r="F170" s="109">
        <v>99906313</v>
      </c>
      <c r="G170" s="109">
        <v>0</v>
      </c>
      <c r="H170" s="109">
        <v>99906313</v>
      </c>
      <c r="I170" s="94"/>
      <c r="J170" s="109">
        <v>100270313</v>
      </c>
      <c r="K170" s="109">
        <v>0</v>
      </c>
      <c r="L170" s="109">
        <v>100270313</v>
      </c>
      <c r="M170" s="94"/>
      <c r="N170" s="109">
        <v>-364000</v>
      </c>
    </row>
    <row r="171" spans="1:14">
      <c r="A171" s="99">
        <v>33</v>
      </c>
      <c r="B171" s="100" t="s">
        <v>375</v>
      </c>
      <c r="C171" s="94"/>
      <c r="D171" s="100" t="s">
        <v>420</v>
      </c>
      <c r="F171" s="100"/>
      <c r="G171" s="100">
        <v>0</v>
      </c>
      <c r="H171" s="100">
        <v>0</v>
      </c>
      <c r="I171" s="94"/>
      <c r="J171" s="100"/>
      <c r="K171" s="100">
        <v>0</v>
      </c>
      <c r="L171" s="100">
        <v>0</v>
      </c>
      <c r="M171" s="94"/>
      <c r="N171" s="100">
        <v>0</v>
      </c>
    </row>
    <row r="172" spans="1:14">
      <c r="A172" s="108">
        <v>34</v>
      </c>
      <c r="B172" s="109" t="s">
        <v>371</v>
      </c>
      <c r="C172" s="94"/>
      <c r="D172" s="109" t="s">
        <v>420</v>
      </c>
      <c r="F172" s="109"/>
      <c r="G172" s="109">
        <v>0</v>
      </c>
      <c r="H172" s="109">
        <v>0</v>
      </c>
      <c r="I172" s="94"/>
      <c r="J172" s="109"/>
      <c r="K172" s="109">
        <v>0</v>
      </c>
      <c r="L172" s="109">
        <v>0</v>
      </c>
      <c r="M172" s="94"/>
      <c r="N172" s="109">
        <v>0</v>
      </c>
    </row>
    <row r="173" spans="1:14">
      <c r="A173" s="99">
        <v>35</v>
      </c>
      <c r="B173" s="100" t="s">
        <v>361</v>
      </c>
      <c r="C173" s="94"/>
      <c r="D173" s="100" t="s">
        <v>420</v>
      </c>
      <c r="F173" s="100">
        <v>6385855627</v>
      </c>
      <c r="G173" s="100">
        <v>0</v>
      </c>
      <c r="H173" s="100">
        <v>6385855627</v>
      </c>
      <c r="I173" s="94"/>
      <c r="J173" s="100">
        <v>6385855627</v>
      </c>
      <c r="K173" s="100">
        <v>0</v>
      </c>
      <c r="L173" s="100">
        <v>6385855627</v>
      </c>
      <c r="M173" s="94"/>
      <c r="N173" s="100">
        <v>0</v>
      </c>
    </row>
    <row r="174" spans="1:14">
      <c r="A174" s="108">
        <v>36</v>
      </c>
      <c r="B174" s="109" t="s">
        <v>1724</v>
      </c>
      <c r="C174" s="94"/>
      <c r="D174" s="109" t="s">
        <v>420</v>
      </c>
      <c r="F174" s="109"/>
      <c r="G174" s="109"/>
      <c r="H174" s="109"/>
      <c r="I174" s="94"/>
      <c r="J174" s="109"/>
      <c r="K174" s="109"/>
      <c r="L174" s="109"/>
      <c r="M174" s="94"/>
      <c r="N174" s="109"/>
    </row>
    <row r="175" spans="1:14">
      <c r="A175" s="99">
        <v>37</v>
      </c>
      <c r="B175" s="100" t="s">
        <v>364</v>
      </c>
      <c r="C175" s="94"/>
      <c r="D175" s="100" t="s">
        <v>420</v>
      </c>
      <c r="F175" s="100"/>
      <c r="G175" s="100">
        <v>0</v>
      </c>
      <c r="H175" s="100">
        <v>0</v>
      </c>
      <c r="I175" s="94"/>
      <c r="J175" s="100">
        <v>0</v>
      </c>
      <c r="K175" s="100">
        <v>0</v>
      </c>
      <c r="L175" s="100">
        <v>0</v>
      </c>
      <c r="M175" s="94"/>
      <c r="N175" s="100">
        <v>0</v>
      </c>
    </row>
    <row r="176" spans="1:14">
      <c r="A176" s="108">
        <v>38</v>
      </c>
      <c r="B176" s="109" t="s">
        <v>363</v>
      </c>
      <c r="C176" s="94"/>
      <c r="D176" s="109" t="s">
        <v>404</v>
      </c>
      <c r="F176" s="109">
        <v>3245361027</v>
      </c>
      <c r="G176" s="109">
        <v>0</v>
      </c>
      <c r="H176" s="109">
        <v>3245361027</v>
      </c>
      <c r="I176" s="94"/>
      <c r="J176" s="109">
        <v>2147458190</v>
      </c>
      <c r="K176" s="109">
        <v>0</v>
      </c>
      <c r="L176" s="109">
        <v>2147458190</v>
      </c>
      <c r="M176" s="94"/>
      <c r="N176" s="109">
        <v>1097902837</v>
      </c>
    </row>
    <row r="177" spans="1:14">
      <c r="A177" s="99">
        <v>39</v>
      </c>
      <c r="B177" s="100" t="s">
        <v>374</v>
      </c>
      <c r="C177" s="94"/>
      <c r="D177" s="100" t="s">
        <v>404</v>
      </c>
      <c r="F177" s="100"/>
      <c r="G177" s="100">
        <v>0</v>
      </c>
      <c r="H177" s="100">
        <v>0</v>
      </c>
      <c r="I177" s="94"/>
      <c r="J177" s="100">
        <v>2014945</v>
      </c>
      <c r="K177" s="100">
        <v>0</v>
      </c>
      <c r="L177" s="100">
        <v>2014945</v>
      </c>
      <c r="M177" s="94"/>
      <c r="N177" s="100">
        <v>-2014945</v>
      </c>
    </row>
    <row r="178" spans="1:14">
      <c r="A178" s="108">
        <v>40</v>
      </c>
      <c r="B178" s="109" t="s">
        <v>367</v>
      </c>
      <c r="C178" s="94"/>
      <c r="D178" s="109" t="s">
        <v>404</v>
      </c>
      <c r="F178" s="109"/>
      <c r="G178" s="109">
        <v>0</v>
      </c>
      <c r="H178" s="109">
        <v>0</v>
      </c>
      <c r="I178" s="94"/>
      <c r="J178" s="109">
        <v>1095937892</v>
      </c>
      <c r="K178" s="109">
        <v>0</v>
      </c>
      <c r="L178" s="109">
        <v>1095937892</v>
      </c>
      <c r="M178" s="94"/>
      <c r="N178" s="109">
        <v>-1095937892</v>
      </c>
    </row>
    <row r="179" spans="1:14">
      <c r="A179" s="99">
        <v>41</v>
      </c>
      <c r="B179" s="100" t="s">
        <v>362</v>
      </c>
      <c r="C179" s="94"/>
      <c r="D179" s="100" t="s">
        <v>404</v>
      </c>
      <c r="F179" s="100"/>
      <c r="G179" s="100">
        <v>0</v>
      </c>
      <c r="H179" s="100">
        <v>0</v>
      </c>
      <c r="I179" s="94"/>
      <c r="J179" s="100"/>
      <c r="K179" s="100">
        <v>0</v>
      </c>
      <c r="L179" s="100">
        <v>0</v>
      </c>
      <c r="M179" s="94"/>
      <c r="N179" s="100">
        <v>0</v>
      </c>
    </row>
    <row r="180" spans="1:14">
      <c r="A180" s="108">
        <v>42</v>
      </c>
      <c r="B180" s="109" t="s">
        <v>1750</v>
      </c>
      <c r="C180" s="94"/>
      <c r="D180" s="109" t="s">
        <v>414</v>
      </c>
      <c r="F180" s="109"/>
      <c r="G180" s="109">
        <v>0</v>
      </c>
      <c r="H180" s="109">
        <v>0</v>
      </c>
      <c r="I180" s="94"/>
      <c r="J180" s="109"/>
      <c r="K180" s="109">
        <v>0</v>
      </c>
      <c r="L180" s="109">
        <v>0</v>
      </c>
      <c r="M180" s="94"/>
      <c r="N180" s="109">
        <v>0</v>
      </c>
    </row>
    <row r="181" spans="1:14">
      <c r="A181" s="99">
        <v>43</v>
      </c>
      <c r="B181" s="100" t="s">
        <v>370</v>
      </c>
      <c r="C181" s="94"/>
      <c r="D181" s="100" t="s">
        <v>420</v>
      </c>
      <c r="F181" s="100">
        <v>143205207</v>
      </c>
      <c r="G181" s="100">
        <v>0</v>
      </c>
      <c r="H181" s="100">
        <v>143205207</v>
      </c>
      <c r="I181" s="94"/>
      <c r="J181" s="100">
        <v>164616817</v>
      </c>
      <c r="K181" s="100">
        <v>0</v>
      </c>
      <c r="L181" s="100">
        <v>164616817</v>
      </c>
      <c r="M181" s="94"/>
      <c r="N181" s="100">
        <v>-21411610</v>
      </c>
    </row>
    <row r="182" spans="1:14">
      <c r="A182" s="108">
        <v>44</v>
      </c>
      <c r="B182" s="109" t="s">
        <v>368</v>
      </c>
      <c r="C182" s="94"/>
      <c r="D182" s="109" t="s">
        <v>420</v>
      </c>
      <c r="F182" s="109">
        <v>214807783</v>
      </c>
      <c r="G182" s="109">
        <v>0</v>
      </c>
      <c r="H182" s="109">
        <v>214807783</v>
      </c>
      <c r="I182" s="94"/>
      <c r="J182" s="109">
        <v>237110800</v>
      </c>
      <c r="K182" s="109">
        <v>18000</v>
      </c>
      <c r="L182" s="109">
        <v>237128800</v>
      </c>
      <c r="M182" s="94"/>
      <c r="N182" s="109">
        <v>-22321017</v>
      </c>
    </row>
    <row r="183" spans="1:14">
      <c r="A183" s="99">
        <v>45</v>
      </c>
      <c r="B183" s="100" t="s">
        <v>1751</v>
      </c>
      <c r="C183" s="94"/>
      <c r="D183" s="100" t="s">
        <v>420</v>
      </c>
      <c r="F183" s="100"/>
      <c r="G183" s="100">
        <v>0</v>
      </c>
      <c r="H183" s="100">
        <v>0</v>
      </c>
      <c r="I183" s="94"/>
      <c r="J183" s="100"/>
      <c r="K183" s="100">
        <v>0</v>
      </c>
      <c r="L183" s="100">
        <v>0</v>
      </c>
      <c r="M183" s="94"/>
      <c r="N183" s="100">
        <v>0</v>
      </c>
    </row>
    <row r="184" spans="1:14">
      <c r="A184" s="108">
        <v>46</v>
      </c>
      <c r="B184" s="109" t="s">
        <v>366</v>
      </c>
      <c r="C184" s="94"/>
      <c r="D184" s="109" t="s">
        <v>420</v>
      </c>
      <c r="F184" s="109"/>
      <c r="G184" s="109">
        <v>0</v>
      </c>
      <c r="H184" s="109">
        <v>0</v>
      </c>
      <c r="I184" s="94"/>
      <c r="J184" s="109"/>
      <c r="K184" s="109">
        <v>0</v>
      </c>
      <c r="L184" s="109"/>
      <c r="M184" s="94"/>
      <c r="N184" s="109">
        <v>0</v>
      </c>
    </row>
    <row r="185" spans="1:14">
      <c r="A185" s="99">
        <v>47</v>
      </c>
      <c r="B185" s="100" t="s">
        <v>1752</v>
      </c>
      <c r="C185" s="94"/>
      <c r="D185" s="100" t="s">
        <v>403</v>
      </c>
      <c r="F185" s="100"/>
      <c r="G185" s="100">
        <v>0</v>
      </c>
      <c r="H185" s="100">
        <v>0</v>
      </c>
      <c r="I185" s="94"/>
      <c r="J185" s="100"/>
      <c r="K185" s="100">
        <v>0</v>
      </c>
      <c r="L185" s="100">
        <v>0</v>
      </c>
      <c r="M185" s="94"/>
      <c r="N185" s="100">
        <v>0</v>
      </c>
    </row>
    <row r="186" spans="1:14">
      <c r="A186" s="108">
        <v>48</v>
      </c>
      <c r="B186" s="109" t="s">
        <v>435</v>
      </c>
      <c r="C186" s="94"/>
      <c r="D186" s="109" t="s">
        <v>425</v>
      </c>
      <c r="F186" s="109">
        <v>930194926</v>
      </c>
      <c r="G186" s="109">
        <v>0</v>
      </c>
      <c r="H186" s="109">
        <v>930194926</v>
      </c>
      <c r="I186" s="94"/>
      <c r="J186" s="109">
        <v>894851188</v>
      </c>
      <c r="K186" s="109">
        <v>0</v>
      </c>
      <c r="L186" s="109">
        <v>894851188</v>
      </c>
      <c r="M186" s="94"/>
      <c r="N186" s="109">
        <v>35343738</v>
      </c>
    </row>
    <row r="187" spans="1:14">
      <c r="A187" s="99">
        <v>49</v>
      </c>
      <c r="B187" s="100" t="s">
        <v>452</v>
      </c>
      <c r="C187" s="94"/>
      <c r="D187" s="100" t="s">
        <v>426</v>
      </c>
      <c r="F187" s="100"/>
      <c r="G187" s="100">
        <v>0</v>
      </c>
      <c r="H187" s="100">
        <v>0</v>
      </c>
      <c r="I187" s="94"/>
      <c r="J187" s="100"/>
      <c r="K187" s="100">
        <v>0</v>
      </c>
      <c r="L187" s="100">
        <v>0</v>
      </c>
      <c r="M187" s="94"/>
      <c r="N187" s="100">
        <v>0</v>
      </c>
    </row>
    <row r="188" spans="1:14">
      <c r="A188" s="108">
        <v>50</v>
      </c>
      <c r="B188" s="109" t="s">
        <v>1753</v>
      </c>
      <c r="C188" s="94"/>
      <c r="D188" s="109" t="s">
        <v>427</v>
      </c>
      <c r="F188" s="109"/>
      <c r="G188" s="109">
        <v>0</v>
      </c>
      <c r="H188" s="109">
        <v>0</v>
      </c>
      <c r="I188" s="94"/>
      <c r="J188" s="109"/>
      <c r="K188" s="109">
        <v>0</v>
      </c>
      <c r="L188" s="109">
        <v>0</v>
      </c>
      <c r="M188" s="94"/>
      <c r="N188" s="109">
        <v>0</v>
      </c>
    </row>
    <row r="189" spans="1:14">
      <c r="A189" s="99">
        <v>51</v>
      </c>
      <c r="B189" s="100" t="s">
        <v>1754</v>
      </c>
      <c r="C189" s="94"/>
      <c r="D189" s="100" t="s">
        <v>1725</v>
      </c>
      <c r="F189" s="100"/>
      <c r="G189" s="100">
        <v>0</v>
      </c>
      <c r="H189" s="100">
        <v>0</v>
      </c>
      <c r="I189" s="94"/>
      <c r="J189" s="100"/>
      <c r="K189" s="100">
        <v>0</v>
      </c>
      <c r="L189" s="100">
        <v>0</v>
      </c>
      <c r="M189" s="94"/>
      <c r="N189" s="100">
        <v>0</v>
      </c>
    </row>
    <row r="190" spans="1:14" ht="15" thickBot="1">
      <c r="A190" s="110"/>
      <c r="B190" s="110" t="s">
        <v>1726</v>
      </c>
      <c r="C190" s="94"/>
      <c r="D190" s="111"/>
      <c r="F190" s="111">
        <v>61768279932.577171</v>
      </c>
      <c r="G190" s="111">
        <v>0</v>
      </c>
      <c r="H190" s="111">
        <v>61768279932.577171</v>
      </c>
      <c r="I190" s="94"/>
      <c r="J190" s="111">
        <v>43250724379.438667</v>
      </c>
      <c r="K190" s="111">
        <v>550018000</v>
      </c>
      <c r="L190" s="111">
        <v>43800742379.438667</v>
      </c>
      <c r="M190" s="94"/>
      <c r="N190" s="111">
        <v>17967537553.138504</v>
      </c>
    </row>
    <row r="192" spans="1:14" ht="20.399999999999999">
      <c r="B192" s="93" t="s">
        <v>1713</v>
      </c>
      <c r="C192" s="94"/>
      <c r="D192" s="94"/>
      <c r="E192" s="94"/>
      <c r="F192" s="95" t="s">
        <v>19</v>
      </c>
      <c r="G192" s="95" t="s">
        <v>1758</v>
      </c>
      <c r="H192" s="94"/>
      <c r="I192" s="94"/>
      <c r="J192" s="94"/>
      <c r="K192" s="93" t="s">
        <v>1714</v>
      </c>
      <c r="L192" s="96">
        <v>2020</v>
      </c>
    </row>
    <row r="194" spans="1:14">
      <c r="A194" s="866" t="s">
        <v>0</v>
      </c>
      <c r="B194" s="862" t="s">
        <v>550</v>
      </c>
      <c r="C194" s="94"/>
      <c r="D194" s="868" t="s">
        <v>1715</v>
      </c>
      <c r="F194" s="864" t="s">
        <v>1716</v>
      </c>
      <c r="G194" s="864"/>
      <c r="H194" s="864"/>
      <c r="I194" s="94"/>
      <c r="J194" s="864" t="s">
        <v>1717</v>
      </c>
      <c r="K194" s="864"/>
      <c r="L194" s="864"/>
      <c r="M194" s="94"/>
      <c r="N194" s="862" t="s">
        <v>1718</v>
      </c>
    </row>
    <row r="195" spans="1:14" ht="15" thickBot="1">
      <c r="A195" s="867"/>
      <c r="B195" s="863"/>
      <c r="C195" s="94"/>
      <c r="D195" s="869"/>
      <c r="F195" s="104" t="s">
        <v>1719</v>
      </c>
      <c r="G195" s="104" t="s">
        <v>1720</v>
      </c>
      <c r="H195" s="104" t="s">
        <v>1721</v>
      </c>
      <c r="I195" s="94"/>
      <c r="J195" s="104" t="s">
        <v>1719</v>
      </c>
      <c r="K195" s="104" t="s">
        <v>1720</v>
      </c>
      <c r="L195" s="104" t="s">
        <v>1721</v>
      </c>
      <c r="M195" s="94"/>
      <c r="N195" s="863"/>
    </row>
    <row r="196" spans="1:14">
      <c r="A196" s="870" t="s">
        <v>1116</v>
      </c>
      <c r="B196" s="870"/>
      <c r="C196" s="94"/>
      <c r="D196" s="106"/>
      <c r="F196" s="106">
        <v>1423747.1262660997</v>
      </c>
      <c r="G196" s="106">
        <v>0</v>
      </c>
      <c r="H196" s="106">
        <v>1423747.1262660997</v>
      </c>
      <c r="I196" s="105"/>
      <c r="J196" s="106">
        <v>1414333.3826750743</v>
      </c>
      <c r="K196" s="106">
        <v>0</v>
      </c>
      <c r="L196" s="106">
        <v>1414333.3826750743</v>
      </c>
      <c r="M196" s="105"/>
      <c r="N196" s="106">
        <v>9413.7435910254717</v>
      </c>
    </row>
    <row r="197" spans="1:14">
      <c r="A197" s="108">
        <v>1</v>
      </c>
      <c r="B197" s="109" t="s">
        <v>1732</v>
      </c>
      <c r="C197" s="94"/>
      <c r="D197" s="109" t="s">
        <v>407</v>
      </c>
      <c r="F197" s="109">
        <v>1423747.1262660997</v>
      </c>
      <c r="G197" s="109">
        <v>0</v>
      </c>
      <c r="H197" s="109">
        <v>1423747.1262660997</v>
      </c>
      <c r="I197" s="94"/>
      <c r="J197" s="109">
        <v>1414333.3826750743</v>
      </c>
      <c r="K197" s="109">
        <v>0</v>
      </c>
      <c r="L197" s="109">
        <v>1414333.3826750743</v>
      </c>
      <c r="M197" s="94"/>
      <c r="N197" s="109">
        <v>9413.7435910254717</v>
      </c>
    </row>
    <row r="198" spans="1:14">
      <c r="A198" s="99">
        <v>2</v>
      </c>
      <c r="B198" s="100" t="s">
        <v>447</v>
      </c>
      <c r="C198" s="94"/>
      <c r="D198" s="100" t="s">
        <v>407</v>
      </c>
      <c r="F198" s="100"/>
      <c r="G198" s="100">
        <v>0</v>
      </c>
      <c r="H198" s="100">
        <v>0</v>
      </c>
      <c r="I198" s="94"/>
      <c r="J198" s="100"/>
      <c r="K198" s="100">
        <v>0</v>
      </c>
      <c r="L198" s="100">
        <v>0</v>
      </c>
      <c r="M198" s="94"/>
      <c r="N198" s="100">
        <v>0</v>
      </c>
    </row>
    <row r="199" spans="1:14">
      <c r="A199" s="108">
        <v>3</v>
      </c>
      <c r="B199" s="109" t="s">
        <v>448</v>
      </c>
      <c r="C199" s="94"/>
      <c r="D199" s="109" t="s">
        <v>407</v>
      </c>
      <c r="F199" s="109"/>
      <c r="G199" s="109">
        <v>0</v>
      </c>
      <c r="H199" s="109">
        <v>0</v>
      </c>
      <c r="I199" s="94"/>
      <c r="J199" s="109"/>
      <c r="K199" s="109">
        <v>0</v>
      </c>
      <c r="L199" s="109">
        <v>0</v>
      </c>
      <c r="M199" s="94"/>
      <c r="N199" s="109">
        <v>0</v>
      </c>
    </row>
    <row r="200" spans="1:14">
      <c r="A200" s="99">
        <v>4</v>
      </c>
      <c r="B200" s="100" t="s">
        <v>1733</v>
      </c>
      <c r="C200" s="94"/>
      <c r="D200" s="100" t="s">
        <v>439</v>
      </c>
      <c r="F200" s="100"/>
      <c r="G200" s="100">
        <v>0</v>
      </c>
      <c r="H200" s="100">
        <v>0</v>
      </c>
      <c r="I200" s="94"/>
      <c r="J200" s="100"/>
      <c r="K200" s="100">
        <v>0</v>
      </c>
      <c r="L200" s="100">
        <v>0</v>
      </c>
      <c r="M200" s="94"/>
      <c r="N200" s="100">
        <v>0</v>
      </c>
    </row>
    <row r="201" spans="1:14">
      <c r="A201" s="108">
        <v>5</v>
      </c>
      <c r="B201" s="109" t="s">
        <v>1734</v>
      </c>
      <c r="C201" s="94"/>
      <c r="D201" s="109" t="s">
        <v>439</v>
      </c>
      <c r="F201" s="109"/>
      <c r="G201" s="109">
        <v>0</v>
      </c>
      <c r="H201" s="109">
        <v>0</v>
      </c>
      <c r="I201" s="94"/>
      <c r="J201" s="109"/>
      <c r="K201" s="109">
        <v>0</v>
      </c>
      <c r="L201" s="109">
        <v>0</v>
      </c>
      <c r="M201" s="94"/>
      <c r="N201" s="109">
        <v>0</v>
      </c>
    </row>
    <row r="202" spans="1:14">
      <c r="A202" s="99">
        <v>6</v>
      </c>
      <c r="B202" s="100" t="s">
        <v>1735</v>
      </c>
      <c r="C202" s="94"/>
      <c r="D202" s="100" t="s">
        <v>439</v>
      </c>
      <c r="F202" s="100"/>
      <c r="G202" s="100">
        <v>0</v>
      </c>
      <c r="H202" s="100">
        <v>0</v>
      </c>
      <c r="I202" s="94"/>
      <c r="J202" s="100"/>
      <c r="K202" s="100">
        <v>0</v>
      </c>
      <c r="L202" s="100">
        <v>0</v>
      </c>
      <c r="M202" s="94"/>
      <c r="N202" s="100">
        <v>0</v>
      </c>
    </row>
    <row r="203" spans="1:14">
      <c r="A203" s="865" t="s">
        <v>1722</v>
      </c>
      <c r="B203" s="865"/>
      <c r="C203" s="94"/>
      <c r="D203" s="106"/>
      <c r="F203" s="106">
        <v>0</v>
      </c>
      <c r="G203" s="106">
        <v>0</v>
      </c>
      <c r="H203" s="106">
        <v>0</v>
      </c>
      <c r="I203" s="105"/>
      <c r="J203" s="106">
        <v>0</v>
      </c>
      <c r="K203" s="106">
        <v>0</v>
      </c>
      <c r="L203" s="106">
        <v>0</v>
      </c>
      <c r="M203" s="105"/>
      <c r="N203" s="106">
        <v>0</v>
      </c>
    </row>
    <row r="204" spans="1:14">
      <c r="A204" s="108">
        <v>7</v>
      </c>
      <c r="B204" s="109" t="s">
        <v>1736</v>
      </c>
      <c r="C204" s="94"/>
      <c r="D204" s="109" t="s">
        <v>407</v>
      </c>
      <c r="F204" s="109"/>
      <c r="G204" s="109">
        <v>0</v>
      </c>
      <c r="H204" s="109">
        <v>0</v>
      </c>
      <c r="I204" s="94"/>
      <c r="J204" s="109"/>
      <c r="K204" s="109">
        <v>0</v>
      </c>
      <c r="L204" s="109">
        <v>0</v>
      </c>
      <c r="M204" s="94"/>
      <c r="N204" s="109">
        <v>0</v>
      </c>
    </row>
    <row r="205" spans="1:14">
      <c r="A205" s="99">
        <v>8</v>
      </c>
      <c r="B205" s="100" t="s">
        <v>1737</v>
      </c>
      <c r="C205" s="94"/>
      <c r="D205" s="100" t="s">
        <v>407</v>
      </c>
      <c r="F205" s="100"/>
      <c r="G205" s="100">
        <v>0</v>
      </c>
      <c r="H205" s="100">
        <v>0</v>
      </c>
      <c r="I205" s="94"/>
      <c r="J205" s="100"/>
      <c r="K205" s="100">
        <v>0</v>
      </c>
      <c r="L205" s="100">
        <v>0</v>
      </c>
      <c r="M205" s="94"/>
      <c r="N205" s="100">
        <v>0</v>
      </c>
    </row>
    <row r="206" spans="1:14">
      <c r="A206" s="108">
        <v>9</v>
      </c>
      <c r="B206" s="109" t="s">
        <v>1738</v>
      </c>
      <c r="C206" s="94"/>
      <c r="D206" s="109" t="s">
        <v>407</v>
      </c>
      <c r="F206" s="109"/>
      <c r="G206" s="109">
        <v>0</v>
      </c>
      <c r="H206" s="109">
        <v>0</v>
      </c>
      <c r="I206" s="94"/>
      <c r="J206" s="109"/>
      <c r="K206" s="109">
        <v>0</v>
      </c>
      <c r="L206" s="109">
        <v>0</v>
      </c>
      <c r="M206" s="94"/>
      <c r="N206" s="109">
        <v>0</v>
      </c>
    </row>
    <row r="207" spans="1:14">
      <c r="A207" s="99">
        <v>10</v>
      </c>
      <c r="B207" s="100" t="s">
        <v>1739</v>
      </c>
      <c r="C207" s="94"/>
      <c r="D207" s="100" t="s">
        <v>409</v>
      </c>
      <c r="F207" s="100"/>
      <c r="G207" s="100">
        <v>0</v>
      </c>
      <c r="H207" s="100">
        <v>0</v>
      </c>
      <c r="I207" s="94"/>
      <c r="J207" s="100"/>
      <c r="K207" s="100">
        <v>0</v>
      </c>
      <c r="L207" s="100">
        <v>0</v>
      </c>
      <c r="M207" s="94"/>
      <c r="N207" s="100">
        <v>0</v>
      </c>
    </row>
    <row r="208" spans="1:14">
      <c r="A208" s="108">
        <v>11</v>
      </c>
      <c r="B208" s="109" t="s">
        <v>1740</v>
      </c>
      <c r="C208" s="94"/>
      <c r="D208" s="109" t="s">
        <v>409</v>
      </c>
      <c r="F208" s="109"/>
      <c r="G208" s="109">
        <v>0</v>
      </c>
      <c r="H208" s="109">
        <v>0</v>
      </c>
      <c r="I208" s="94"/>
      <c r="J208" s="109"/>
      <c r="K208" s="109">
        <v>0</v>
      </c>
      <c r="L208" s="109">
        <v>0</v>
      </c>
      <c r="M208" s="94"/>
      <c r="N208" s="109">
        <v>0</v>
      </c>
    </row>
    <row r="209" spans="1:14">
      <c r="A209" s="99">
        <v>12</v>
      </c>
      <c r="B209" s="100" t="s">
        <v>1741</v>
      </c>
      <c r="C209" s="94"/>
      <c r="D209" s="100" t="s">
        <v>409</v>
      </c>
      <c r="F209" s="100"/>
      <c r="G209" s="100">
        <v>0</v>
      </c>
      <c r="H209" s="100">
        <v>0</v>
      </c>
      <c r="I209" s="94"/>
      <c r="J209" s="100"/>
      <c r="K209" s="100">
        <v>0</v>
      </c>
      <c r="L209" s="100">
        <v>0</v>
      </c>
      <c r="M209" s="94"/>
      <c r="N209" s="100">
        <v>0</v>
      </c>
    </row>
    <row r="210" spans="1:14">
      <c r="A210" s="865" t="s">
        <v>1432</v>
      </c>
      <c r="B210" s="865"/>
      <c r="C210" s="94"/>
      <c r="D210" s="106"/>
      <c r="F210" s="106">
        <v>0</v>
      </c>
      <c r="G210" s="106">
        <v>0</v>
      </c>
      <c r="H210" s="106">
        <v>0</v>
      </c>
      <c r="I210" s="105"/>
      <c r="J210" s="106">
        <v>0</v>
      </c>
      <c r="K210" s="106">
        <v>0</v>
      </c>
      <c r="L210" s="106">
        <v>0</v>
      </c>
      <c r="M210" s="105"/>
      <c r="N210" s="106">
        <v>0</v>
      </c>
    </row>
    <row r="211" spans="1:14">
      <c r="A211" s="99">
        <v>13</v>
      </c>
      <c r="B211" s="100" t="s">
        <v>1742</v>
      </c>
      <c r="C211" s="94"/>
      <c r="D211" s="100"/>
      <c r="F211" s="100"/>
      <c r="G211" s="100">
        <v>0</v>
      </c>
      <c r="H211" s="100">
        <v>0</v>
      </c>
      <c r="I211" s="94"/>
      <c r="J211" s="100"/>
      <c r="K211" s="100">
        <v>0</v>
      </c>
      <c r="L211" s="100">
        <v>0</v>
      </c>
      <c r="M211" s="94"/>
      <c r="N211" s="100">
        <v>0</v>
      </c>
    </row>
    <row r="212" spans="1:14">
      <c r="A212" s="108">
        <v>14</v>
      </c>
      <c r="B212" s="109" t="s">
        <v>1743</v>
      </c>
      <c r="C212" s="94"/>
      <c r="D212" s="109"/>
      <c r="F212" s="109"/>
      <c r="G212" s="109">
        <v>0</v>
      </c>
      <c r="H212" s="109">
        <v>0</v>
      </c>
      <c r="I212" s="94"/>
      <c r="J212" s="109"/>
      <c r="K212" s="109">
        <v>0</v>
      </c>
      <c r="L212" s="109">
        <v>0</v>
      </c>
      <c r="M212" s="94"/>
      <c r="N212" s="109">
        <v>0</v>
      </c>
    </row>
    <row r="213" spans="1:14">
      <c r="A213" s="99">
        <v>15</v>
      </c>
      <c r="B213" s="100" t="s">
        <v>1744</v>
      </c>
      <c r="C213" s="94"/>
      <c r="D213" s="100"/>
      <c r="F213" s="100"/>
      <c r="G213" s="100">
        <v>0</v>
      </c>
      <c r="H213" s="100">
        <v>0</v>
      </c>
      <c r="I213" s="94"/>
      <c r="J213" s="100"/>
      <c r="K213" s="100">
        <v>0</v>
      </c>
      <c r="L213" s="100">
        <v>0</v>
      </c>
      <c r="M213" s="94"/>
      <c r="N213" s="100">
        <v>0</v>
      </c>
    </row>
    <row r="214" spans="1:14">
      <c r="A214" s="865" t="s">
        <v>1434</v>
      </c>
      <c r="B214" s="865"/>
      <c r="C214" s="94"/>
      <c r="D214" s="106"/>
      <c r="F214" s="106">
        <v>0</v>
      </c>
      <c r="G214" s="106">
        <v>0</v>
      </c>
      <c r="H214" s="106">
        <v>0</v>
      </c>
      <c r="I214" s="105"/>
      <c r="J214" s="106">
        <v>0</v>
      </c>
      <c r="K214" s="106">
        <v>0</v>
      </c>
      <c r="L214" s="106">
        <v>0</v>
      </c>
      <c r="M214" s="105"/>
      <c r="N214" s="106">
        <v>0</v>
      </c>
    </row>
    <row r="215" spans="1:14">
      <c r="A215" s="99">
        <v>16</v>
      </c>
      <c r="B215" s="100" t="s">
        <v>1129</v>
      </c>
      <c r="C215" s="94"/>
      <c r="D215" s="100" t="s">
        <v>414</v>
      </c>
      <c r="F215" s="100"/>
      <c r="G215" s="100">
        <v>0</v>
      </c>
      <c r="H215" s="100">
        <v>0</v>
      </c>
      <c r="I215" s="94"/>
      <c r="J215" s="100"/>
      <c r="K215" s="100">
        <v>0</v>
      </c>
      <c r="L215" s="100">
        <v>0</v>
      </c>
      <c r="M215" s="94"/>
      <c r="N215" s="100">
        <v>0</v>
      </c>
    </row>
    <row r="216" spans="1:14">
      <c r="A216" s="108">
        <v>17</v>
      </c>
      <c r="B216" s="109" t="s">
        <v>1130</v>
      </c>
      <c r="C216" s="94"/>
      <c r="D216" s="109" t="s">
        <v>414</v>
      </c>
      <c r="F216" s="109"/>
      <c r="G216" s="109">
        <v>0</v>
      </c>
      <c r="H216" s="109">
        <v>0</v>
      </c>
      <c r="I216" s="94"/>
      <c r="J216" s="109"/>
      <c r="K216" s="109">
        <v>0</v>
      </c>
      <c r="L216" s="109">
        <v>0</v>
      </c>
      <c r="M216" s="94"/>
      <c r="N216" s="109">
        <v>0</v>
      </c>
    </row>
    <row r="217" spans="1:14">
      <c r="A217" s="99">
        <v>18</v>
      </c>
      <c r="B217" s="100" t="s">
        <v>365</v>
      </c>
      <c r="C217" s="94"/>
      <c r="D217" s="100" t="s">
        <v>414</v>
      </c>
      <c r="F217" s="100"/>
      <c r="G217" s="100">
        <v>0</v>
      </c>
      <c r="H217" s="100">
        <v>0</v>
      </c>
      <c r="I217" s="94"/>
      <c r="J217" s="100"/>
      <c r="K217" s="100">
        <v>0</v>
      </c>
      <c r="L217" s="100">
        <v>0</v>
      </c>
      <c r="M217" s="94"/>
      <c r="N217" s="100">
        <v>0</v>
      </c>
    </row>
    <row r="218" spans="1:14">
      <c r="A218" s="865" t="s">
        <v>1117</v>
      </c>
      <c r="B218" s="865"/>
      <c r="C218" s="94"/>
      <c r="D218" s="106"/>
      <c r="F218" s="106">
        <v>0</v>
      </c>
      <c r="G218" s="106">
        <v>0</v>
      </c>
      <c r="H218" s="106">
        <v>0</v>
      </c>
      <c r="I218" s="105"/>
      <c r="J218" s="106">
        <v>58582537</v>
      </c>
      <c r="K218" s="106">
        <v>0</v>
      </c>
      <c r="L218" s="106">
        <v>58582537</v>
      </c>
      <c r="M218" s="105"/>
      <c r="N218" s="106">
        <v>-58582537</v>
      </c>
    </row>
    <row r="219" spans="1:14">
      <c r="A219" s="108">
        <v>19</v>
      </c>
      <c r="B219" s="109" t="s">
        <v>437</v>
      </c>
      <c r="C219" s="94"/>
      <c r="D219" s="109" t="s">
        <v>407</v>
      </c>
      <c r="F219" s="109">
        <v>0</v>
      </c>
      <c r="G219" s="109">
        <v>0</v>
      </c>
      <c r="H219" s="109">
        <v>0</v>
      </c>
      <c r="I219" s="94"/>
      <c r="J219" s="109">
        <v>0</v>
      </c>
      <c r="K219" s="109">
        <v>0</v>
      </c>
      <c r="L219" s="109">
        <v>0</v>
      </c>
      <c r="M219" s="94"/>
      <c r="N219" s="109">
        <v>0</v>
      </c>
    </row>
    <row r="220" spans="1:14">
      <c r="A220" s="99">
        <v>20</v>
      </c>
      <c r="B220" s="100" t="s">
        <v>1745</v>
      </c>
      <c r="C220" s="94"/>
      <c r="D220" s="100" t="s">
        <v>407</v>
      </c>
      <c r="F220" s="100">
        <v>0</v>
      </c>
      <c r="G220" s="100">
        <v>0</v>
      </c>
      <c r="H220" s="100">
        <v>0</v>
      </c>
      <c r="I220" s="94"/>
      <c r="J220" s="100">
        <v>0</v>
      </c>
      <c r="K220" s="100">
        <v>0</v>
      </c>
      <c r="L220" s="100">
        <v>0</v>
      </c>
      <c r="M220" s="94"/>
      <c r="N220" s="100">
        <v>0</v>
      </c>
    </row>
    <row r="221" spans="1:14">
      <c r="A221" s="108">
        <v>21</v>
      </c>
      <c r="B221" s="109" t="s">
        <v>438</v>
      </c>
      <c r="C221" s="94"/>
      <c r="D221" s="109" t="s">
        <v>407</v>
      </c>
      <c r="F221" s="109">
        <v>0</v>
      </c>
      <c r="G221" s="109">
        <v>0</v>
      </c>
      <c r="H221" s="109">
        <v>0</v>
      </c>
      <c r="I221" s="94"/>
      <c r="J221" s="109">
        <v>0</v>
      </c>
      <c r="K221" s="109">
        <v>0</v>
      </c>
      <c r="L221" s="109">
        <v>0</v>
      </c>
      <c r="M221" s="94"/>
      <c r="N221" s="109">
        <v>0</v>
      </c>
    </row>
    <row r="222" spans="1:14">
      <c r="A222" s="99">
        <v>22</v>
      </c>
      <c r="B222" s="100" t="s">
        <v>451</v>
      </c>
      <c r="C222" s="94"/>
      <c r="D222" s="100" t="s">
        <v>407</v>
      </c>
      <c r="F222" s="100">
        <v>0</v>
      </c>
      <c r="G222" s="100">
        <v>0</v>
      </c>
      <c r="H222" s="100">
        <v>0</v>
      </c>
      <c r="I222" s="94"/>
      <c r="J222" s="100">
        <v>0</v>
      </c>
      <c r="K222" s="100">
        <v>0</v>
      </c>
      <c r="L222" s="100">
        <v>0</v>
      </c>
      <c r="M222" s="94"/>
      <c r="N222" s="100">
        <v>0</v>
      </c>
    </row>
    <row r="223" spans="1:14">
      <c r="A223" s="108">
        <v>23</v>
      </c>
      <c r="B223" s="109" t="s">
        <v>450</v>
      </c>
      <c r="C223" s="94"/>
      <c r="D223" s="109" t="s">
        <v>407</v>
      </c>
      <c r="F223" s="109"/>
      <c r="G223" s="109">
        <v>0</v>
      </c>
      <c r="H223" s="109">
        <v>0</v>
      </c>
      <c r="I223" s="94"/>
      <c r="J223" s="109"/>
      <c r="K223" s="109">
        <v>0</v>
      </c>
      <c r="L223" s="109">
        <v>0</v>
      </c>
      <c r="M223" s="94"/>
      <c r="N223" s="109">
        <v>0</v>
      </c>
    </row>
    <row r="224" spans="1:14">
      <c r="A224" s="99">
        <v>24</v>
      </c>
      <c r="B224" s="100" t="s">
        <v>1746</v>
      </c>
      <c r="C224" s="94"/>
      <c r="D224" s="100" t="s">
        <v>407</v>
      </c>
      <c r="F224" s="100"/>
      <c r="G224" s="100">
        <v>0</v>
      </c>
      <c r="H224" s="100">
        <v>0</v>
      </c>
      <c r="I224" s="94"/>
      <c r="J224" s="100"/>
      <c r="K224" s="100">
        <v>0</v>
      </c>
      <c r="L224" s="100">
        <v>0</v>
      </c>
      <c r="M224" s="94"/>
      <c r="N224" s="100">
        <v>0</v>
      </c>
    </row>
    <row r="225" spans="1:14">
      <c r="A225" s="108">
        <v>25</v>
      </c>
      <c r="B225" s="109" t="s">
        <v>444</v>
      </c>
      <c r="C225" s="94"/>
      <c r="D225" s="109" t="s">
        <v>407</v>
      </c>
      <c r="F225" s="109">
        <v>0</v>
      </c>
      <c r="G225" s="109">
        <v>0</v>
      </c>
      <c r="H225" s="109">
        <v>0</v>
      </c>
      <c r="I225" s="94"/>
      <c r="J225" s="109">
        <v>58582537</v>
      </c>
      <c r="K225" s="109">
        <v>0</v>
      </c>
      <c r="L225" s="109">
        <v>58582537</v>
      </c>
      <c r="M225" s="94"/>
      <c r="N225" s="109">
        <v>-58582537</v>
      </c>
    </row>
    <row r="226" spans="1:14">
      <c r="A226" s="99">
        <v>26</v>
      </c>
      <c r="B226" s="100" t="s">
        <v>1747</v>
      </c>
      <c r="C226" s="94"/>
      <c r="D226" s="100" t="s">
        <v>407</v>
      </c>
      <c r="F226" s="100"/>
      <c r="G226" s="100">
        <v>0</v>
      </c>
      <c r="H226" s="100">
        <v>0</v>
      </c>
      <c r="I226" s="94"/>
      <c r="J226" s="100">
        <v>0</v>
      </c>
      <c r="K226" s="100">
        <v>0</v>
      </c>
      <c r="L226" s="100">
        <v>0</v>
      </c>
      <c r="M226" s="94"/>
      <c r="N226" s="100">
        <v>0</v>
      </c>
    </row>
    <row r="227" spans="1:14">
      <c r="A227" s="108">
        <v>27</v>
      </c>
      <c r="B227" s="109" t="s">
        <v>440</v>
      </c>
      <c r="C227" s="94"/>
      <c r="D227" s="109" t="s">
        <v>439</v>
      </c>
      <c r="F227" s="109">
        <v>0</v>
      </c>
      <c r="G227" s="109">
        <v>0</v>
      </c>
      <c r="H227" s="109">
        <v>0</v>
      </c>
      <c r="I227" s="94"/>
      <c r="J227" s="109"/>
      <c r="K227" s="109">
        <v>0</v>
      </c>
      <c r="L227" s="109">
        <v>0</v>
      </c>
      <c r="M227" s="94"/>
      <c r="N227" s="109">
        <v>0</v>
      </c>
    </row>
    <row r="228" spans="1:14">
      <c r="A228" s="99">
        <v>28</v>
      </c>
      <c r="B228" s="100" t="s">
        <v>1748</v>
      </c>
      <c r="C228" s="94"/>
      <c r="D228" s="100" t="s">
        <v>407</v>
      </c>
      <c r="F228" s="100">
        <v>0</v>
      </c>
      <c r="G228" s="100">
        <v>0</v>
      </c>
      <c r="H228" s="100">
        <v>0</v>
      </c>
      <c r="I228" s="94"/>
      <c r="J228" s="100">
        <v>0</v>
      </c>
      <c r="K228" s="100">
        <v>0</v>
      </c>
      <c r="L228" s="100">
        <v>0</v>
      </c>
      <c r="M228" s="94"/>
      <c r="N228" s="100">
        <v>0</v>
      </c>
    </row>
    <row r="229" spans="1:14">
      <c r="A229" s="108">
        <v>29</v>
      </c>
      <c r="B229" s="109" t="s">
        <v>1749</v>
      </c>
      <c r="C229" s="94"/>
      <c r="D229" s="109" t="s">
        <v>14</v>
      </c>
      <c r="F229" s="109">
        <v>0</v>
      </c>
      <c r="G229" s="109">
        <v>0</v>
      </c>
      <c r="H229" s="109">
        <v>0</v>
      </c>
      <c r="I229" s="94"/>
      <c r="J229" s="109">
        <v>0</v>
      </c>
      <c r="K229" s="109">
        <v>0</v>
      </c>
      <c r="L229" s="109">
        <v>0</v>
      </c>
      <c r="M229" s="94"/>
      <c r="N229" s="109">
        <v>0</v>
      </c>
    </row>
    <row r="230" spans="1:14">
      <c r="A230" s="865" t="s">
        <v>1723</v>
      </c>
      <c r="B230" s="865"/>
      <c r="C230" s="94"/>
      <c r="D230" s="106"/>
      <c r="F230" s="106">
        <v>11278804486</v>
      </c>
      <c r="G230" s="106">
        <v>0</v>
      </c>
      <c r="H230" s="106">
        <v>11278804486</v>
      </c>
      <c r="I230" s="105"/>
      <c r="J230" s="106">
        <v>12197972576</v>
      </c>
      <c r="K230" s="106">
        <v>647944392</v>
      </c>
      <c r="L230" s="106">
        <v>12845916968</v>
      </c>
      <c r="M230" s="105"/>
      <c r="N230" s="106">
        <v>-1567112482</v>
      </c>
    </row>
    <row r="231" spans="1:14">
      <c r="A231" s="108">
        <v>30</v>
      </c>
      <c r="B231" s="109" t="s">
        <v>360</v>
      </c>
      <c r="C231" s="94"/>
      <c r="D231" s="109" t="s">
        <v>420</v>
      </c>
      <c r="F231" s="109">
        <v>10312563012</v>
      </c>
      <c r="G231" s="109">
        <v>0</v>
      </c>
      <c r="H231" s="109">
        <v>10312563012</v>
      </c>
      <c r="I231" s="94"/>
      <c r="J231" s="109">
        <v>10312563012</v>
      </c>
      <c r="K231" s="109">
        <v>0</v>
      </c>
      <c r="L231" s="109">
        <v>10312563012</v>
      </c>
      <c r="M231" s="94"/>
      <c r="N231" s="109">
        <v>0</v>
      </c>
    </row>
    <row r="232" spans="1:14">
      <c r="A232" s="99">
        <v>31</v>
      </c>
      <c r="B232" s="100" t="s">
        <v>373</v>
      </c>
      <c r="C232" s="94"/>
      <c r="D232" s="100" t="s">
        <v>420</v>
      </c>
      <c r="F232" s="100"/>
      <c r="G232" s="100">
        <v>0</v>
      </c>
      <c r="H232" s="100">
        <v>0</v>
      </c>
      <c r="I232" s="94"/>
      <c r="J232" s="100"/>
      <c r="K232" s="100">
        <v>0</v>
      </c>
      <c r="L232" s="100">
        <v>0</v>
      </c>
      <c r="M232" s="94"/>
      <c r="N232" s="100">
        <v>0</v>
      </c>
    </row>
    <row r="233" spans="1:14">
      <c r="A233" s="108">
        <v>32</v>
      </c>
      <c r="B233" s="109" t="s">
        <v>369</v>
      </c>
      <c r="C233" s="94"/>
      <c r="D233" s="109" t="s">
        <v>420</v>
      </c>
      <c r="F233" s="109">
        <v>6000000</v>
      </c>
      <c r="G233" s="109">
        <v>0</v>
      </c>
      <c r="H233" s="109">
        <v>6000000</v>
      </c>
      <c r="I233" s="94"/>
      <c r="J233" s="109">
        <v>6000000</v>
      </c>
      <c r="K233" s="109">
        <v>0</v>
      </c>
      <c r="L233" s="109">
        <v>6000000</v>
      </c>
      <c r="M233" s="94"/>
      <c r="N233" s="109">
        <v>0</v>
      </c>
    </row>
    <row r="234" spans="1:14">
      <c r="A234" s="99">
        <v>33</v>
      </c>
      <c r="B234" s="100" t="s">
        <v>375</v>
      </c>
      <c r="C234" s="94"/>
      <c r="D234" s="100" t="s">
        <v>420</v>
      </c>
      <c r="F234" s="100"/>
      <c r="G234" s="100">
        <v>0</v>
      </c>
      <c r="H234" s="100">
        <v>0</v>
      </c>
      <c r="I234" s="94"/>
      <c r="J234" s="100"/>
      <c r="K234" s="100">
        <v>0</v>
      </c>
      <c r="L234" s="100">
        <v>0</v>
      </c>
      <c r="M234" s="94"/>
      <c r="N234" s="100">
        <v>0</v>
      </c>
    </row>
    <row r="235" spans="1:14">
      <c r="A235" s="108">
        <v>34</v>
      </c>
      <c r="B235" s="109" t="s">
        <v>371</v>
      </c>
      <c r="C235" s="94"/>
      <c r="D235" s="109" t="s">
        <v>420</v>
      </c>
      <c r="F235" s="109"/>
      <c r="G235" s="109">
        <v>0</v>
      </c>
      <c r="H235" s="109">
        <v>0</v>
      </c>
      <c r="I235" s="94"/>
      <c r="J235" s="109"/>
      <c r="K235" s="109">
        <v>0</v>
      </c>
      <c r="L235" s="109">
        <v>0</v>
      </c>
      <c r="M235" s="94"/>
      <c r="N235" s="109">
        <v>0</v>
      </c>
    </row>
    <row r="236" spans="1:14">
      <c r="A236" s="99">
        <v>35</v>
      </c>
      <c r="B236" s="100" t="s">
        <v>361</v>
      </c>
      <c r="C236" s="94"/>
      <c r="D236" s="100" t="s">
        <v>420</v>
      </c>
      <c r="F236" s="100">
        <v>953915841</v>
      </c>
      <c r="G236" s="100">
        <v>0</v>
      </c>
      <c r="H236" s="100">
        <v>953915841</v>
      </c>
      <c r="I236" s="94"/>
      <c r="J236" s="100">
        <v>305971449</v>
      </c>
      <c r="K236" s="100">
        <v>647944392</v>
      </c>
      <c r="L236" s="100">
        <v>953915841</v>
      </c>
      <c r="M236" s="94"/>
      <c r="N236" s="100">
        <v>0</v>
      </c>
    </row>
    <row r="237" spans="1:14">
      <c r="A237" s="108">
        <v>36</v>
      </c>
      <c r="B237" s="109" t="s">
        <v>1724</v>
      </c>
      <c r="C237" s="94"/>
      <c r="D237" s="109" t="s">
        <v>420</v>
      </c>
      <c r="F237" s="109"/>
      <c r="G237" s="109"/>
      <c r="H237" s="109"/>
      <c r="I237" s="94"/>
      <c r="J237" s="109"/>
      <c r="K237" s="109"/>
      <c r="L237" s="109"/>
      <c r="M237" s="94"/>
      <c r="N237" s="109"/>
    </row>
    <row r="238" spans="1:14">
      <c r="A238" s="99">
        <v>37</v>
      </c>
      <c r="B238" s="100" t="s">
        <v>364</v>
      </c>
      <c r="C238" s="94"/>
      <c r="D238" s="100" t="s">
        <v>420</v>
      </c>
      <c r="F238" s="100"/>
      <c r="G238" s="100">
        <v>0</v>
      </c>
      <c r="H238" s="100">
        <v>0</v>
      </c>
      <c r="I238" s="94"/>
      <c r="J238" s="100">
        <v>1142782811</v>
      </c>
      <c r="K238" s="100">
        <v>0</v>
      </c>
      <c r="L238" s="100">
        <v>1142782811</v>
      </c>
      <c r="M238" s="94"/>
      <c r="N238" s="100">
        <v>-1142782811</v>
      </c>
    </row>
    <row r="239" spans="1:14">
      <c r="A239" s="108">
        <v>38</v>
      </c>
      <c r="B239" s="109" t="s">
        <v>363</v>
      </c>
      <c r="C239" s="94"/>
      <c r="D239" s="109" t="s">
        <v>404</v>
      </c>
      <c r="F239" s="109"/>
      <c r="G239" s="109">
        <v>0</v>
      </c>
      <c r="H239" s="109">
        <v>0</v>
      </c>
      <c r="I239" s="94"/>
      <c r="J239" s="109"/>
      <c r="K239" s="109">
        <v>0</v>
      </c>
      <c r="L239" s="109">
        <v>0</v>
      </c>
      <c r="M239" s="94"/>
      <c r="N239" s="109">
        <v>0</v>
      </c>
    </row>
    <row r="240" spans="1:14">
      <c r="A240" s="99">
        <v>39</v>
      </c>
      <c r="B240" s="100" t="s">
        <v>374</v>
      </c>
      <c r="C240" s="94"/>
      <c r="D240" s="100" t="s">
        <v>404</v>
      </c>
      <c r="F240" s="100"/>
      <c r="G240" s="100">
        <v>0</v>
      </c>
      <c r="H240" s="100">
        <v>0</v>
      </c>
      <c r="I240" s="94"/>
      <c r="J240" s="100"/>
      <c r="K240" s="100">
        <v>0</v>
      </c>
      <c r="L240" s="100">
        <v>0</v>
      </c>
      <c r="M240" s="94"/>
      <c r="N240" s="100">
        <v>0</v>
      </c>
    </row>
    <row r="241" spans="1:14">
      <c r="A241" s="108">
        <v>40</v>
      </c>
      <c r="B241" s="109" t="s">
        <v>367</v>
      </c>
      <c r="C241" s="94"/>
      <c r="D241" s="109" t="s">
        <v>404</v>
      </c>
      <c r="F241" s="109">
        <v>1184629</v>
      </c>
      <c r="G241" s="109">
        <v>0</v>
      </c>
      <c r="H241" s="109">
        <v>1184629</v>
      </c>
      <c r="I241" s="94"/>
      <c r="J241" s="109">
        <v>426164528</v>
      </c>
      <c r="K241" s="109">
        <v>0</v>
      </c>
      <c r="L241" s="109">
        <v>426164528</v>
      </c>
      <c r="M241" s="94"/>
      <c r="N241" s="109">
        <v>-424979899</v>
      </c>
    </row>
    <row r="242" spans="1:14">
      <c r="A242" s="99">
        <v>41</v>
      </c>
      <c r="B242" s="100" t="s">
        <v>362</v>
      </c>
      <c r="C242" s="94"/>
      <c r="D242" s="100" t="s">
        <v>404</v>
      </c>
      <c r="F242" s="100"/>
      <c r="G242" s="100">
        <v>0</v>
      </c>
      <c r="H242" s="100">
        <v>0</v>
      </c>
      <c r="I242" s="94"/>
      <c r="J242" s="100"/>
      <c r="K242" s="100">
        <v>0</v>
      </c>
      <c r="L242" s="100">
        <v>0</v>
      </c>
      <c r="M242" s="94"/>
      <c r="N242" s="100">
        <v>0</v>
      </c>
    </row>
    <row r="243" spans="1:14">
      <c r="A243" s="108">
        <v>42</v>
      </c>
      <c r="B243" s="109" t="s">
        <v>1750</v>
      </c>
      <c r="C243" s="94"/>
      <c r="D243" s="109" t="s">
        <v>414</v>
      </c>
      <c r="F243" s="109"/>
      <c r="G243" s="109">
        <v>0</v>
      </c>
      <c r="H243" s="109">
        <v>0</v>
      </c>
      <c r="I243" s="94"/>
      <c r="J243" s="109"/>
      <c r="K243" s="109">
        <v>0</v>
      </c>
      <c r="L243" s="109">
        <v>0</v>
      </c>
      <c r="M243" s="94"/>
      <c r="N243" s="109">
        <v>0</v>
      </c>
    </row>
    <row r="244" spans="1:14">
      <c r="A244" s="99">
        <v>43</v>
      </c>
      <c r="B244" s="100" t="s">
        <v>370</v>
      </c>
      <c r="C244" s="94"/>
      <c r="D244" s="100" t="s">
        <v>420</v>
      </c>
      <c r="F244" s="100">
        <v>515544</v>
      </c>
      <c r="G244" s="100">
        <v>0</v>
      </c>
      <c r="H244" s="100">
        <v>515544</v>
      </c>
      <c r="I244" s="94"/>
      <c r="J244" s="100">
        <v>476508</v>
      </c>
      <c r="K244" s="100">
        <v>0</v>
      </c>
      <c r="L244" s="100">
        <v>476508</v>
      </c>
      <c r="M244" s="94"/>
      <c r="N244" s="100">
        <v>39036</v>
      </c>
    </row>
    <row r="245" spans="1:14">
      <c r="A245" s="108">
        <v>44</v>
      </c>
      <c r="B245" s="109" t="s">
        <v>368</v>
      </c>
      <c r="C245" s="94"/>
      <c r="D245" s="109" t="s">
        <v>420</v>
      </c>
      <c r="F245" s="109">
        <v>773312</v>
      </c>
      <c r="G245" s="109">
        <v>0</v>
      </c>
      <c r="H245" s="109">
        <v>773312</v>
      </c>
      <c r="I245" s="94"/>
      <c r="J245" s="109">
        <v>726337</v>
      </c>
      <c r="K245" s="109">
        <v>0</v>
      </c>
      <c r="L245" s="109">
        <v>726337</v>
      </c>
      <c r="M245" s="94"/>
      <c r="N245" s="109">
        <v>46975</v>
      </c>
    </row>
    <row r="246" spans="1:14">
      <c r="A246" s="99">
        <v>45</v>
      </c>
      <c r="B246" s="100" t="s">
        <v>1751</v>
      </c>
      <c r="C246" s="94"/>
      <c r="D246" s="100" t="s">
        <v>420</v>
      </c>
      <c r="F246" s="100"/>
      <c r="G246" s="100">
        <v>0</v>
      </c>
      <c r="H246" s="100">
        <v>0</v>
      </c>
      <c r="I246" s="94"/>
      <c r="J246" s="100"/>
      <c r="K246" s="100">
        <v>0</v>
      </c>
      <c r="L246" s="100"/>
      <c r="M246" s="94"/>
      <c r="N246" s="100">
        <v>0</v>
      </c>
    </row>
    <row r="247" spans="1:14">
      <c r="A247" s="108">
        <v>46</v>
      </c>
      <c r="B247" s="109" t="s">
        <v>366</v>
      </c>
      <c r="C247" s="94"/>
      <c r="D247" s="109" t="s">
        <v>420</v>
      </c>
      <c r="F247" s="109"/>
      <c r="G247" s="109">
        <v>0</v>
      </c>
      <c r="H247" s="109">
        <v>0</v>
      </c>
      <c r="I247" s="94"/>
      <c r="J247" s="109"/>
      <c r="K247" s="109">
        <v>0</v>
      </c>
      <c r="L247" s="109">
        <v>0</v>
      </c>
      <c r="M247" s="94"/>
      <c r="N247" s="109">
        <v>0</v>
      </c>
    </row>
    <row r="248" spans="1:14">
      <c r="A248" s="99">
        <v>47</v>
      </c>
      <c r="B248" s="100" t="s">
        <v>1752</v>
      </c>
      <c r="C248" s="94"/>
      <c r="D248" s="100" t="s">
        <v>403</v>
      </c>
      <c r="F248" s="100"/>
      <c r="G248" s="100">
        <v>0</v>
      </c>
      <c r="H248" s="100">
        <v>0</v>
      </c>
      <c r="I248" s="94"/>
      <c r="J248" s="100"/>
      <c r="K248" s="100">
        <v>0</v>
      </c>
      <c r="L248" s="100">
        <v>0</v>
      </c>
      <c r="M248" s="94"/>
      <c r="N248" s="100">
        <v>0</v>
      </c>
    </row>
    <row r="249" spans="1:14">
      <c r="A249" s="108">
        <v>48</v>
      </c>
      <c r="B249" s="109" t="s">
        <v>435</v>
      </c>
      <c r="C249" s="94"/>
      <c r="D249" s="109" t="s">
        <v>425</v>
      </c>
      <c r="F249" s="109">
        <v>3852148</v>
      </c>
      <c r="G249" s="109">
        <v>0</v>
      </c>
      <c r="H249" s="109">
        <v>3852148</v>
      </c>
      <c r="I249" s="94"/>
      <c r="J249" s="109">
        <v>3287931</v>
      </c>
      <c r="K249" s="109">
        <v>0</v>
      </c>
      <c r="L249" s="109">
        <v>3287931</v>
      </c>
      <c r="M249" s="94"/>
      <c r="N249" s="109">
        <v>564217</v>
      </c>
    </row>
    <row r="250" spans="1:14">
      <c r="A250" s="99">
        <v>49</v>
      </c>
      <c r="B250" s="100" t="s">
        <v>452</v>
      </c>
      <c r="C250" s="94"/>
      <c r="D250" s="100" t="s">
        <v>426</v>
      </c>
      <c r="F250" s="100"/>
      <c r="G250" s="100">
        <v>0</v>
      </c>
      <c r="H250" s="100">
        <v>0</v>
      </c>
      <c r="I250" s="94"/>
      <c r="J250" s="100"/>
      <c r="K250" s="100">
        <v>0</v>
      </c>
      <c r="L250" s="100">
        <v>0</v>
      </c>
      <c r="M250" s="94"/>
      <c r="N250" s="100">
        <v>0</v>
      </c>
    </row>
    <row r="251" spans="1:14">
      <c r="A251" s="108">
        <v>50</v>
      </c>
      <c r="B251" s="109" t="s">
        <v>1753</v>
      </c>
      <c r="C251" s="94"/>
      <c r="D251" s="109" t="s">
        <v>427</v>
      </c>
      <c r="F251" s="109"/>
      <c r="G251" s="109">
        <v>0</v>
      </c>
      <c r="H251" s="109">
        <v>0</v>
      </c>
      <c r="I251" s="94"/>
      <c r="J251" s="109"/>
      <c r="K251" s="109">
        <v>0</v>
      </c>
      <c r="L251" s="109">
        <v>0</v>
      </c>
      <c r="M251" s="94"/>
      <c r="N251" s="109">
        <v>0</v>
      </c>
    </row>
    <row r="252" spans="1:14">
      <c r="A252" s="99">
        <v>51</v>
      </c>
      <c r="B252" s="100" t="s">
        <v>1754</v>
      </c>
      <c r="C252" s="94"/>
      <c r="D252" s="100" t="s">
        <v>1725</v>
      </c>
      <c r="F252" s="100"/>
      <c r="G252" s="100">
        <v>0</v>
      </c>
      <c r="H252" s="100">
        <v>0</v>
      </c>
      <c r="I252" s="94"/>
      <c r="J252" s="100"/>
      <c r="K252" s="100">
        <v>0</v>
      </c>
      <c r="L252" s="100">
        <v>0</v>
      </c>
      <c r="M252" s="94"/>
      <c r="N252" s="100">
        <v>0</v>
      </c>
    </row>
    <row r="253" spans="1:14" ht="15" thickBot="1">
      <c r="A253" s="110"/>
      <c r="B253" s="110" t="s">
        <v>1726</v>
      </c>
      <c r="C253" s="94"/>
      <c r="D253" s="111"/>
      <c r="F253" s="111">
        <v>11278804486</v>
      </c>
      <c r="G253" s="111">
        <v>0</v>
      </c>
      <c r="H253" s="111">
        <v>11278804486</v>
      </c>
      <c r="I253" s="94"/>
      <c r="J253" s="111">
        <v>12256555113</v>
      </c>
      <c r="K253" s="111">
        <v>647944392</v>
      </c>
      <c r="L253" s="111">
        <v>12904499505</v>
      </c>
      <c r="M253" s="94"/>
      <c r="N253" s="111">
        <v>-1625695019</v>
      </c>
    </row>
    <row r="256" spans="1:14" ht="20.399999999999999">
      <c r="B256" s="93" t="s">
        <v>1713</v>
      </c>
      <c r="C256" s="94"/>
      <c r="D256" s="94"/>
      <c r="E256" s="94"/>
      <c r="F256" s="95" t="s">
        <v>20</v>
      </c>
      <c r="G256" s="95" t="s">
        <v>1759</v>
      </c>
      <c r="H256" s="94"/>
      <c r="I256" s="94"/>
      <c r="J256" s="94"/>
      <c r="K256" s="93" t="s">
        <v>1714</v>
      </c>
      <c r="L256" s="96">
        <v>2020</v>
      </c>
    </row>
    <row r="258" spans="1:14">
      <c r="A258" s="866" t="s">
        <v>0</v>
      </c>
      <c r="B258" s="862" t="s">
        <v>550</v>
      </c>
      <c r="C258" s="94"/>
      <c r="D258" s="868" t="s">
        <v>1715</v>
      </c>
      <c r="F258" s="864" t="s">
        <v>1716</v>
      </c>
      <c r="G258" s="864"/>
      <c r="H258" s="864"/>
      <c r="I258" s="94"/>
      <c r="J258" s="864" t="s">
        <v>1717</v>
      </c>
      <c r="K258" s="864"/>
      <c r="L258" s="864"/>
      <c r="M258" s="94"/>
      <c r="N258" s="862" t="s">
        <v>1718</v>
      </c>
    </row>
    <row r="259" spans="1:14" ht="15" thickBot="1">
      <c r="A259" s="867"/>
      <c r="B259" s="863"/>
      <c r="C259" s="94"/>
      <c r="D259" s="869"/>
      <c r="F259" s="104" t="s">
        <v>1719</v>
      </c>
      <c r="G259" s="104" t="s">
        <v>1720</v>
      </c>
      <c r="H259" s="104" t="s">
        <v>1721</v>
      </c>
      <c r="I259" s="94"/>
      <c r="J259" s="104" t="s">
        <v>1719</v>
      </c>
      <c r="K259" s="104" t="s">
        <v>1720</v>
      </c>
      <c r="L259" s="104" t="s">
        <v>1721</v>
      </c>
      <c r="M259" s="94"/>
      <c r="N259" s="863"/>
    </row>
    <row r="260" spans="1:14">
      <c r="A260" s="870" t="s">
        <v>1116</v>
      </c>
      <c r="B260" s="870"/>
      <c r="C260" s="94"/>
      <c r="D260" s="106"/>
      <c r="F260" s="106">
        <v>20040075.216348734</v>
      </c>
      <c r="G260" s="106">
        <v>0</v>
      </c>
      <c r="H260" s="106">
        <v>20040075.216348734</v>
      </c>
      <c r="I260" s="105"/>
      <c r="J260" s="106">
        <v>9844837.6542272735</v>
      </c>
      <c r="K260" s="106">
        <v>0</v>
      </c>
      <c r="L260" s="106">
        <v>9844837.6542272735</v>
      </c>
      <c r="M260" s="105"/>
      <c r="N260" s="106">
        <v>10195237.562121462</v>
      </c>
    </row>
    <row r="261" spans="1:14">
      <c r="A261" s="108">
        <v>1</v>
      </c>
      <c r="B261" s="109" t="s">
        <v>1732</v>
      </c>
      <c r="C261" s="94"/>
      <c r="D261" s="109" t="s">
        <v>407</v>
      </c>
      <c r="F261" s="109">
        <v>774073.79610999988</v>
      </c>
      <c r="G261" s="109">
        <v>0</v>
      </c>
      <c r="H261" s="109">
        <v>774073.79610999988</v>
      </c>
      <c r="I261" s="94"/>
      <c r="J261" s="109">
        <v>773369</v>
      </c>
      <c r="K261" s="109">
        <v>0</v>
      </c>
      <c r="L261" s="109">
        <v>773369</v>
      </c>
      <c r="M261" s="94"/>
      <c r="N261" s="109">
        <v>704.79610999987926</v>
      </c>
    </row>
    <row r="262" spans="1:14">
      <c r="A262" s="99">
        <v>2</v>
      </c>
      <c r="B262" s="100" t="s">
        <v>447</v>
      </c>
      <c r="C262" s="94"/>
      <c r="D262" s="100" t="s">
        <v>407</v>
      </c>
      <c r="F262" s="100">
        <v>18765824.222973935</v>
      </c>
      <c r="G262" s="100">
        <v>0</v>
      </c>
      <c r="H262" s="100">
        <v>18765824.222973935</v>
      </c>
      <c r="I262" s="94"/>
      <c r="J262" s="100">
        <v>8398550</v>
      </c>
      <c r="K262" s="100">
        <v>0</v>
      </c>
      <c r="L262" s="100">
        <v>8398550</v>
      </c>
      <c r="M262" s="94"/>
      <c r="N262" s="100">
        <v>10367274.222973935</v>
      </c>
    </row>
    <row r="263" spans="1:14">
      <c r="A263" s="108">
        <v>3</v>
      </c>
      <c r="B263" s="109" t="s">
        <v>448</v>
      </c>
      <c r="C263" s="94"/>
      <c r="D263" s="109" t="s">
        <v>407</v>
      </c>
      <c r="F263" s="109">
        <v>299648.56487499998</v>
      </c>
      <c r="G263" s="109">
        <v>0</v>
      </c>
      <c r="H263" s="109">
        <v>299648.56487499998</v>
      </c>
      <c r="I263" s="94"/>
      <c r="J263" s="109">
        <v>472391.5603420203</v>
      </c>
      <c r="K263" s="109">
        <v>0</v>
      </c>
      <c r="L263" s="109">
        <v>472391.5603420203</v>
      </c>
      <c r="M263" s="94"/>
      <c r="N263" s="109">
        <v>-172742.99546702032</v>
      </c>
    </row>
    <row r="264" spans="1:14">
      <c r="A264" s="99">
        <v>4</v>
      </c>
      <c r="B264" s="100" t="s">
        <v>1757</v>
      </c>
      <c r="C264" s="94"/>
      <c r="D264" s="100" t="s">
        <v>407</v>
      </c>
      <c r="F264" s="100">
        <v>6923.9880124999991</v>
      </c>
      <c r="G264" s="100">
        <v>0</v>
      </c>
      <c r="H264" s="100">
        <v>6923.9880124999991</v>
      </c>
      <c r="I264" s="94"/>
      <c r="J264" s="100">
        <v>6921.0938852537502</v>
      </c>
      <c r="K264" s="100">
        <v>0</v>
      </c>
      <c r="L264" s="100">
        <v>6921.0938852537502</v>
      </c>
      <c r="M264" s="94"/>
      <c r="N264" s="100">
        <v>2.8941272462488996</v>
      </c>
    </row>
    <row r="265" spans="1:14">
      <c r="A265" s="108">
        <v>4</v>
      </c>
      <c r="B265" s="109" t="s">
        <v>1733</v>
      </c>
      <c r="C265" s="94"/>
      <c r="D265" s="109" t="s">
        <v>439</v>
      </c>
      <c r="F265" s="109">
        <v>193604.64437730002</v>
      </c>
      <c r="G265" s="109">
        <v>0</v>
      </c>
      <c r="H265" s="109">
        <v>193604.64437730002</v>
      </c>
      <c r="I265" s="94"/>
      <c r="J265" s="109">
        <v>193606</v>
      </c>
      <c r="K265" s="109">
        <v>0</v>
      </c>
      <c r="L265" s="109">
        <v>193606</v>
      </c>
      <c r="M265" s="94"/>
      <c r="N265" s="109">
        <v>-1.3556226999789942</v>
      </c>
    </row>
    <row r="266" spans="1:14">
      <c r="A266" s="99">
        <v>5</v>
      </c>
      <c r="B266" s="100" t="s">
        <v>1734</v>
      </c>
      <c r="C266" s="94"/>
      <c r="D266" s="100" t="s">
        <v>439</v>
      </c>
      <c r="F266" s="100"/>
      <c r="G266" s="100">
        <v>0</v>
      </c>
      <c r="H266" s="100">
        <v>0</v>
      </c>
      <c r="I266" s="94"/>
      <c r="J266" s="100"/>
      <c r="K266" s="100">
        <v>0</v>
      </c>
      <c r="L266" s="100">
        <v>0</v>
      </c>
      <c r="M266" s="94"/>
      <c r="N266" s="100">
        <v>0</v>
      </c>
    </row>
    <row r="267" spans="1:14">
      <c r="A267" s="108">
        <v>6</v>
      </c>
      <c r="B267" s="109" t="s">
        <v>1735</v>
      </c>
      <c r="C267" s="94"/>
      <c r="D267" s="109" t="s">
        <v>439</v>
      </c>
      <c r="F267" s="109"/>
      <c r="G267" s="109">
        <v>0</v>
      </c>
      <c r="H267" s="109">
        <v>0</v>
      </c>
      <c r="I267" s="94"/>
      <c r="J267" s="109"/>
      <c r="K267" s="109">
        <v>0</v>
      </c>
      <c r="L267" s="109">
        <v>0</v>
      </c>
      <c r="M267" s="94"/>
      <c r="N267" s="109">
        <v>0</v>
      </c>
    </row>
    <row r="268" spans="1:14">
      <c r="A268" s="865" t="s">
        <v>1722</v>
      </c>
      <c r="B268" s="865"/>
      <c r="C268" s="94"/>
      <c r="D268" s="106"/>
      <c r="F268" s="106">
        <v>0</v>
      </c>
      <c r="G268" s="106">
        <v>0</v>
      </c>
      <c r="H268" s="106">
        <v>0</v>
      </c>
      <c r="I268" s="105"/>
      <c r="J268" s="106">
        <v>0</v>
      </c>
      <c r="K268" s="106">
        <v>0</v>
      </c>
      <c r="L268" s="106">
        <v>0</v>
      </c>
      <c r="M268" s="105"/>
      <c r="N268" s="106">
        <v>0</v>
      </c>
    </row>
    <row r="269" spans="1:14">
      <c r="A269" s="108">
        <v>7</v>
      </c>
      <c r="B269" s="109" t="s">
        <v>1736</v>
      </c>
      <c r="C269" s="94"/>
      <c r="D269" s="109" t="s">
        <v>407</v>
      </c>
      <c r="F269" s="109"/>
      <c r="G269" s="109">
        <v>0</v>
      </c>
      <c r="H269" s="109">
        <v>0</v>
      </c>
      <c r="I269" s="94"/>
      <c r="J269" s="109"/>
      <c r="K269" s="109">
        <v>0</v>
      </c>
      <c r="L269" s="109">
        <v>0</v>
      </c>
      <c r="M269" s="94"/>
      <c r="N269" s="109">
        <v>0</v>
      </c>
    </row>
    <row r="270" spans="1:14">
      <c r="A270" s="99">
        <v>8</v>
      </c>
      <c r="B270" s="100" t="s">
        <v>1737</v>
      </c>
      <c r="C270" s="94"/>
      <c r="D270" s="100" t="s">
        <v>407</v>
      </c>
      <c r="F270" s="100"/>
      <c r="G270" s="100">
        <v>0</v>
      </c>
      <c r="H270" s="100">
        <v>0</v>
      </c>
      <c r="I270" s="94"/>
      <c r="J270" s="100"/>
      <c r="K270" s="100">
        <v>0</v>
      </c>
      <c r="L270" s="100">
        <v>0</v>
      </c>
      <c r="M270" s="94"/>
      <c r="N270" s="100">
        <v>0</v>
      </c>
    </row>
    <row r="271" spans="1:14">
      <c r="A271" s="108">
        <v>9</v>
      </c>
      <c r="B271" s="109" t="s">
        <v>1738</v>
      </c>
      <c r="C271" s="94"/>
      <c r="D271" s="109" t="s">
        <v>407</v>
      </c>
      <c r="F271" s="109"/>
      <c r="G271" s="109">
        <v>0</v>
      </c>
      <c r="H271" s="109">
        <v>0</v>
      </c>
      <c r="I271" s="94"/>
      <c r="J271" s="109"/>
      <c r="K271" s="109">
        <v>0</v>
      </c>
      <c r="L271" s="109">
        <v>0</v>
      </c>
      <c r="M271" s="94"/>
      <c r="N271" s="109">
        <v>0</v>
      </c>
    </row>
    <row r="272" spans="1:14">
      <c r="A272" s="99">
        <v>10</v>
      </c>
      <c r="B272" s="100" t="s">
        <v>1739</v>
      </c>
      <c r="C272" s="94"/>
      <c r="D272" s="100" t="s">
        <v>409</v>
      </c>
      <c r="F272" s="100"/>
      <c r="G272" s="100">
        <v>0</v>
      </c>
      <c r="H272" s="100">
        <v>0</v>
      </c>
      <c r="I272" s="100"/>
      <c r="J272" s="100"/>
      <c r="K272" s="94">
        <v>0</v>
      </c>
      <c r="L272" s="100">
        <v>0</v>
      </c>
      <c r="M272" s="100"/>
      <c r="N272" s="100">
        <v>0</v>
      </c>
    </row>
    <row r="273" spans="1:14">
      <c r="A273" s="108">
        <v>11</v>
      </c>
      <c r="B273" s="109" t="s">
        <v>1740</v>
      </c>
      <c r="C273" s="94"/>
      <c r="D273" s="109" t="s">
        <v>409</v>
      </c>
      <c r="F273" s="109"/>
      <c r="G273" s="109">
        <v>0</v>
      </c>
      <c r="H273" s="109">
        <v>0</v>
      </c>
      <c r="I273" s="109"/>
      <c r="J273" s="109"/>
      <c r="K273" s="94">
        <v>0</v>
      </c>
      <c r="L273" s="109">
        <v>0</v>
      </c>
      <c r="M273" s="109"/>
      <c r="N273" s="109">
        <v>0</v>
      </c>
    </row>
    <row r="274" spans="1:14">
      <c r="A274" s="99">
        <v>12</v>
      </c>
      <c r="B274" s="100" t="s">
        <v>1741</v>
      </c>
      <c r="C274" s="94"/>
      <c r="D274" s="100" t="s">
        <v>409</v>
      </c>
      <c r="F274" s="100"/>
      <c r="G274" s="100">
        <v>0</v>
      </c>
      <c r="H274" s="100">
        <v>0</v>
      </c>
      <c r="I274" s="94"/>
      <c r="J274" s="100"/>
      <c r="K274" s="100">
        <v>0</v>
      </c>
      <c r="L274" s="100">
        <v>0</v>
      </c>
      <c r="M274" s="94"/>
      <c r="N274" s="100">
        <v>0</v>
      </c>
    </row>
    <row r="275" spans="1:14">
      <c r="A275" s="865" t="s">
        <v>1432</v>
      </c>
      <c r="B275" s="865"/>
      <c r="C275" s="94"/>
      <c r="D275" s="106"/>
      <c r="F275" s="106">
        <v>0</v>
      </c>
      <c r="G275" s="106">
        <v>0</v>
      </c>
      <c r="H275" s="106">
        <v>0</v>
      </c>
      <c r="I275" s="105"/>
      <c r="J275" s="106">
        <v>0</v>
      </c>
      <c r="K275" s="106">
        <v>0</v>
      </c>
      <c r="L275" s="106">
        <v>0</v>
      </c>
      <c r="M275" s="105"/>
      <c r="N275" s="106">
        <v>0</v>
      </c>
    </row>
    <row r="276" spans="1:14">
      <c r="A276" s="99">
        <v>13</v>
      </c>
      <c r="B276" s="100" t="s">
        <v>1742</v>
      </c>
      <c r="C276" s="94"/>
      <c r="D276" s="100"/>
      <c r="F276" s="100"/>
      <c r="G276" s="100">
        <v>0</v>
      </c>
      <c r="H276" s="100">
        <v>0</v>
      </c>
      <c r="I276" s="94"/>
      <c r="J276" s="100"/>
      <c r="K276" s="100">
        <v>0</v>
      </c>
      <c r="L276" s="100">
        <v>0</v>
      </c>
      <c r="M276" s="94"/>
      <c r="N276" s="100">
        <v>0</v>
      </c>
    </row>
    <row r="277" spans="1:14">
      <c r="A277" s="108">
        <v>14</v>
      </c>
      <c r="B277" s="109" t="s">
        <v>1743</v>
      </c>
      <c r="C277" s="94"/>
      <c r="D277" s="109"/>
      <c r="F277" s="109"/>
      <c r="G277" s="109">
        <v>0</v>
      </c>
      <c r="H277" s="109">
        <v>0</v>
      </c>
      <c r="I277" s="94"/>
      <c r="J277" s="109"/>
      <c r="K277" s="109">
        <v>0</v>
      </c>
      <c r="L277" s="109">
        <v>0</v>
      </c>
      <c r="M277" s="94"/>
      <c r="N277" s="109">
        <v>0</v>
      </c>
    </row>
    <row r="278" spans="1:14">
      <c r="A278" s="99">
        <v>15</v>
      </c>
      <c r="B278" s="100" t="s">
        <v>1744</v>
      </c>
      <c r="C278" s="94"/>
      <c r="D278" s="100"/>
      <c r="F278" s="100"/>
      <c r="G278" s="100">
        <v>0</v>
      </c>
      <c r="H278" s="100">
        <v>0</v>
      </c>
      <c r="I278" s="94"/>
      <c r="J278" s="100"/>
      <c r="K278" s="100">
        <v>0</v>
      </c>
      <c r="L278" s="100">
        <v>0</v>
      </c>
      <c r="M278" s="94"/>
      <c r="N278" s="100">
        <v>0</v>
      </c>
    </row>
    <row r="279" spans="1:14">
      <c r="A279" s="865" t="s">
        <v>1434</v>
      </c>
      <c r="B279" s="865"/>
      <c r="C279" s="94"/>
      <c r="D279" s="106"/>
      <c r="F279" s="106">
        <v>0</v>
      </c>
      <c r="G279" s="106">
        <v>0</v>
      </c>
      <c r="H279" s="106">
        <v>0</v>
      </c>
      <c r="I279" s="105"/>
      <c r="J279" s="106">
        <v>0</v>
      </c>
      <c r="K279" s="106">
        <v>0</v>
      </c>
      <c r="L279" s="106">
        <v>0</v>
      </c>
      <c r="M279" s="105"/>
      <c r="N279" s="106">
        <v>0</v>
      </c>
    </row>
    <row r="280" spans="1:14">
      <c r="A280" s="99">
        <v>16</v>
      </c>
      <c r="B280" s="100" t="s">
        <v>1129</v>
      </c>
      <c r="C280" s="94"/>
      <c r="D280" s="100" t="s">
        <v>414</v>
      </c>
      <c r="F280" s="100"/>
      <c r="G280" s="100">
        <v>0</v>
      </c>
      <c r="H280" s="100">
        <v>0</v>
      </c>
      <c r="I280" s="94"/>
      <c r="J280" s="100"/>
      <c r="K280" s="100">
        <v>0</v>
      </c>
      <c r="L280" s="100">
        <v>0</v>
      </c>
      <c r="M280" s="94"/>
      <c r="N280" s="100">
        <v>0</v>
      </c>
    </row>
    <row r="281" spans="1:14">
      <c r="A281" s="108">
        <v>17</v>
      </c>
      <c r="B281" s="109" t="s">
        <v>1130</v>
      </c>
      <c r="C281" s="94"/>
      <c r="D281" s="109" t="s">
        <v>414</v>
      </c>
      <c r="F281" s="109"/>
      <c r="G281" s="109">
        <v>0</v>
      </c>
      <c r="H281" s="109">
        <v>0</v>
      </c>
      <c r="I281" s="94"/>
      <c r="J281" s="109"/>
      <c r="K281" s="109">
        <v>0</v>
      </c>
      <c r="L281" s="109">
        <v>0</v>
      </c>
      <c r="M281" s="94"/>
      <c r="N281" s="109">
        <v>0</v>
      </c>
    </row>
    <row r="282" spans="1:14">
      <c r="A282" s="99">
        <v>18</v>
      </c>
      <c r="B282" s="100" t="s">
        <v>365</v>
      </c>
      <c r="C282" s="94"/>
      <c r="D282" s="100" t="s">
        <v>414</v>
      </c>
      <c r="F282" s="100"/>
      <c r="G282" s="100">
        <v>0</v>
      </c>
      <c r="H282" s="100">
        <v>0</v>
      </c>
      <c r="I282" s="94"/>
      <c r="J282" s="100"/>
      <c r="K282" s="100">
        <v>0</v>
      </c>
      <c r="L282" s="100">
        <v>0</v>
      </c>
      <c r="M282" s="94"/>
      <c r="N282" s="100">
        <v>0</v>
      </c>
    </row>
    <row r="283" spans="1:14">
      <c r="A283" s="865" t="s">
        <v>1117</v>
      </c>
      <c r="B283" s="865"/>
      <c r="C283" s="94"/>
      <c r="D283" s="106"/>
      <c r="F283" s="106">
        <v>119254068</v>
      </c>
      <c r="G283" s="106">
        <v>0</v>
      </c>
      <c r="H283" s="106">
        <v>119254068</v>
      </c>
      <c r="I283" s="105"/>
      <c r="J283" s="106">
        <v>14995839660.788496</v>
      </c>
      <c r="K283" s="106">
        <v>0</v>
      </c>
      <c r="L283" s="106">
        <v>14995839660.788496</v>
      </c>
      <c r="M283" s="105"/>
      <c r="N283" s="106">
        <v>-14876585592.788496</v>
      </c>
    </row>
    <row r="284" spans="1:14">
      <c r="A284" s="108">
        <v>19</v>
      </c>
      <c r="B284" s="109" t="s">
        <v>437</v>
      </c>
      <c r="C284" s="94"/>
      <c r="D284" s="109" t="s">
        <v>407</v>
      </c>
      <c r="F284" s="109">
        <v>0</v>
      </c>
      <c r="G284" s="109">
        <v>0</v>
      </c>
      <c r="H284" s="109">
        <v>0</v>
      </c>
      <c r="I284" s="94"/>
      <c r="J284" s="109">
        <v>1279273512.788496</v>
      </c>
      <c r="K284" s="109">
        <v>0</v>
      </c>
      <c r="L284" s="109">
        <v>1279273512.788496</v>
      </c>
      <c r="M284" s="94"/>
      <c r="N284" s="109">
        <v>-1279273512.788496</v>
      </c>
    </row>
    <row r="285" spans="1:14">
      <c r="A285" s="99">
        <v>20</v>
      </c>
      <c r="B285" s="100" t="s">
        <v>1745</v>
      </c>
      <c r="C285" s="94"/>
      <c r="D285" s="100" t="s">
        <v>407</v>
      </c>
      <c r="F285" s="100"/>
      <c r="G285" s="100">
        <v>0</v>
      </c>
      <c r="H285" s="100">
        <v>0</v>
      </c>
      <c r="I285" s="94"/>
      <c r="J285" s="100"/>
      <c r="K285" s="100">
        <v>0</v>
      </c>
      <c r="L285" s="100">
        <v>0</v>
      </c>
      <c r="M285" s="94"/>
      <c r="N285" s="100">
        <v>0</v>
      </c>
    </row>
    <row r="286" spans="1:14">
      <c r="A286" s="108">
        <v>21</v>
      </c>
      <c r="B286" s="109" t="s">
        <v>438</v>
      </c>
      <c r="C286" s="94"/>
      <c r="D286" s="109" t="s">
        <v>407</v>
      </c>
      <c r="F286" s="109"/>
      <c r="G286" s="109">
        <v>0</v>
      </c>
      <c r="H286" s="109">
        <v>0</v>
      </c>
      <c r="I286" s="94"/>
      <c r="J286" s="109"/>
      <c r="K286" s="109">
        <v>0</v>
      </c>
      <c r="L286" s="109">
        <v>0</v>
      </c>
      <c r="M286" s="94"/>
      <c r="N286" s="109">
        <v>0</v>
      </c>
    </row>
    <row r="287" spans="1:14">
      <c r="A287" s="99">
        <v>22</v>
      </c>
      <c r="B287" s="100" t="s">
        <v>451</v>
      </c>
      <c r="C287" s="94"/>
      <c r="D287" s="100" t="s">
        <v>407</v>
      </c>
      <c r="F287" s="100"/>
      <c r="G287" s="100">
        <v>0</v>
      </c>
      <c r="H287" s="100">
        <v>0</v>
      </c>
      <c r="I287" s="94"/>
      <c r="J287" s="100"/>
      <c r="K287" s="100">
        <v>0</v>
      </c>
      <c r="L287" s="100">
        <v>0</v>
      </c>
      <c r="M287" s="94"/>
      <c r="N287" s="100">
        <v>0</v>
      </c>
    </row>
    <row r="288" spans="1:14">
      <c r="A288" s="108">
        <v>23</v>
      </c>
      <c r="B288" s="109" t="s">
        <v>450</v>
      </c>
      <c r="C288" s="94"/>
      <c r="D288" s="109" t="s">
        <v>407</v>
      </c>
      <c r="F288" s="109"/>
      <c r="G288" s="109">
        <v>0</v>
      </c>
      <c r="H288" s="109">
        <v>0</v>
      </c>
      <c r="I288" s="94"/>
      <c r="J288" s="109"/>
      <c r="K288" s="109">
        <v>0</v>
      </c>
      <c r="L288" s="109">
        <v>0</v>
      </c>
      <c r="M288" s="94"/>
      <c r="N288" s="109">
        <v>0</v>
      </c>
    </row>
    <row r="289" spans="1:14">
      <c r="A289" s="99">
        <v>24</v>
      </c>
      <c r="B289" s="100" t="s">
        <v>1746</v>
      </c>
      <c r="C289" s="94"/>
      <c r="D289" s="100" t="s">
        <v>407</v>
      </c>
      <c r="F289" s="100"/>
      <c r="G289" s="100">
        <v>0</v>
      </c>
      <c r="H289" s="100">
        <v>0</v>
      </c>
      <c r="I289" s="94"/>
      <c r="J289" s="100"/>
      <c r="K289" s="100">
        <v>0</v>
      </c>
      <c r="L289" s="100">
        <v>0</v>
      </c>
      <c r="M289" s="94"/>
      <c r="N289" s="100">
        <v>0</v>
      </c>
    </row>
    <row r="290" spans="1:14">
      <c r="A290" s="108">
        <v>25</v>
      </c>
      <c r="B290" s="109" t="s">
        <v>444</v>
      </c>
      <c r="C290" s="94"/>
      <c r="D290" s="109" t="s">
        <v>407</v>
      </c>
      <c r="F290" s="109">
        <v>119254068</v>
      </c>
      <c r="G290" s="109">
        <v>0</v>
      </c>
      <c r="H290" s="109">
        <v>119254068</v>
      </c>
      <c r="I290" s="94"/>
      <c r="J290" s="109">
        <v>119254068</v>
      </c>
      <c r="K290" s="109">
        <v>0</v>
      </c>
      <c r="L290" s="109">
        <v>119254068</v>
      </c>
      <c r="M290" s="94"/>
      <c r="N290" s="109">
        <v>0</v>
      </c>
    </row>
    <row r="291" spans="1:14">
      <c r="A291" s="99">
        <v>26</v>
      </c>
      <c r="B291" s="100" t="s">
        <v>1747</v>
      </c>
      <c r="C291" s="94"/>
      <c r="D291" s="100" t="s">
        <v>407</v>
      </c>
      <c r="F291" s="100"/>
      <c r="G291" s="100">
        <v>0</v>
      </c>
      <c r="H291" s="100">
        <v>0</v>
      </c>
      <c r="I291" s="94"/>
      <c r="J291" s="100"/>
      <c r="K291" s="100">
        <v>0</v>
      </c>
      <c r="L291" s="100">
        <v>0</v>
      </c>
      <c r="M291" s="94"/>
      <c r="N291" s="100">
        <v>0</v>
      </c>
    </row>
    <row r="292" spans="1:14">
      <c r="A292" s="108">
        <v>27</v>
      </c>
      <c r="B292" s="109" t="s">
        <v>440</v>
      </c>
      <c r="C292" s="94"/>
      <c r="D292" s="109" t="s">
        <v>439</v>
      </c>
      <c r="F292" s="109">
        <v>0</v>
      </c>
      <c r="G292" s="109">
        <v>0</v>
      </c>
      <c r="H292" s="109">
        <v>0</v>
      </c>
      <c r="I292" s="94"/>
      <c r="J292" s="109">
        <v>13597312080</v>
      </c>
      <c r="K292" s="109">
        <v>0</v>
      </c>
      <c r="L292" s="109">
        <v>13597312080</v>
      </c>
      <c r="M292" s="94"/>
      <c r="N292" s="109">
        <v>-13597312080</v>
      </c>
    </row>
    <row r="293" spans="1:14">
      <c r="A293" s="99">
        <v>28</v>
      </c>
      <c r="B293" s="100" t="s">
        <v>1748</v>
      </c>
      <c r="C293" s="94"/>
      <c r="D293" s="100" t="s">
        <v>407</v>
      </c>
      <c r="F293" s="100">
        <v>0</v>
      </c>
      <c r="G293" s="100">
        <v>0</v>
      </c>
      <c r="H293" s="100">
        <v>0</v>
      </c>
      <c r="I293" s="94"/>
      <c r="J293" s="100">
        <v>0</v>
      </c>
      <c r="K293" s="100">
        <v>0</v>
      </c>
      <c r="L293" s="100">
        <v>0</v>
      </c>
      <c r="M293" s="94"/>
      <c r="N293" s="100">
        <v>0</v>
      </c>
    </row>
    <row r="294" spans="1:14">
      <c r="A294" s="108">
        <v>29</v>
      </c>
      <c r="B294" s="109" t="s">
        <v>1749</v>
      </c>
      <c r="C294" s="94"/>
      <c r="D294" s="109" t="s">
        <v>14</v>
      </c>
      <c r="F294" s="109">
        <v>0</v>
      </c>
      <c r="G294" s="109">
        <v>0</v>
      </c>
      <c r="H294" s="109">
        <v>0</v>
      </c>
      <c r="I294" s="94"/>
      <c r="J294" s="109">
        <v>0</v>
      </c>
      <c r="K294" s="109">
        <v>0</v>
      </c>
      <c r="L294" s="109">
        <v>0</v>
      </c>
      <c r="M294" s="94"/>
      <c r="N294" s="109">
        <v>0</v>
      </c>
    </row>
    <row r="295" spans="1:14">
      <c r="A295" s="865" t="s">
        <v>1723</v>
      </c>
      <c r="B295" s="865"/>
      <c r="C295" s="94"/>
      <c r="D295" s="106"/>
      <c r="F295" s="106">
        <v>34591783632</v>
      </c>
      <c r="G295" s="106">
        <v>0</v>
      </c>
      <c r="H295" s="106">
        <v>34591783632</v>
      </c>
      <c r="I295" s="105"/>
      <c r="J295" s="106">
        <v>34577097962</v>
      </c>
      <c r="K295" s="106">
        <v>0</v>
      </c>
      <c r="L295" s="106">
        <v>34577097962</v>
      </c>
      <c r="M295" s="105"/>
      <c r="N295" s="106">
        <v>14685670</v>
      </c>
    </row>
    <row r="296" spans="1:14">
      <c r="A296" s="108">
        <v>30</v>
      </c>
      <c r="B296" s="109" t="s">
        <v>360</v>
      </c>
      <c r="C296" s="94"/>
      <c r="D296" s="109" t="s">
        <v>420</v>
      </c>
      <c r="F296" s="109">
        <v>9473110121</v>
      </c>
      <c r="G296" s="109">
        <v>0</v>
      </c>
      <c r="H296" s="109">
        <v>9473110121</v>
      </c>
      <c r="I296" s="94"/>
      <c r="J296" s="109">
        <v>9473019121</v>
      </c>
      <c r="K296" s="109">
        <v>0</v>
      </c>
      <c r="L296" s="109">
        <v>9473019121</v>
      </c>
      <c r="M296" s="94"/>
      <c r="N296" s="109">
        <v>91000</v>
      </c>
    </row>
    <row r="297" spans="1:14">
      <c r="A297" s="99">
        <v>31</v>
      </c>
      <c r="B297" s="100" t="s">
        <v>373</v>
      </c>
      <c r="C297" s="94"/>
      <c r="D297" s="100" t="s">
        <v>420</v>
      </c>
      <c r="F297" s="100"/>
      <c r="G297" s="100">
        <v>0</v>
      </c>
      <c r="H297" s="100">
        <v>0</v>
      </c>
      <c r="I297" s="94"/>
      <c r="J297" s="100"/>
      <c r="K297" s="100">
        <v>0</v>
      </c>
      <c r="L297" s="100">
        <v>0</v>
      </c>
      <c r="M297" s="94"/>
      <c r="N297" s="100">
        <v>0</v>
      </c>
    </row>
    <row r="298" spans="1:14">
      <c r="A298" s="108">
        <v>32</v>
      </c>
      <c r="B298" s="109" t="s">
        <v>369</v>
      </c>
      <c r="C298" s="94"/>
      <c r="D298" s="109" t="s">
        <v>420</v>
      </c>
      <c r="F298" s="109">
        <v>154863000</v>
      </c>
      <c r="G298" s="109">
        <v>0</v>
      </c>
      <c r="H298" s="109">
        <v>154863000</v>
      </c>
      <c r="I298" s="94"/>
      <c r="J298" s="109">
        <v>154863000</v>
      </c>
      <c r="K298" s="109">
        <v>0</v>
      </c>
      <c r="L298" s="109">
        <v>154863000</v>
      </c>
      <c r="M298" s="94"/>
      <c r="N298" s="109">
        <v>0</v>
      </c>
    </row>
    <row r="299" spans="1:14">
      <c r="A299" s="99">
        <v>33</v>
      </c>
      <c r="B299" s="100" t="s">
        <v>375</v>
      </c>
      <c r="C299" s="94"/>
      <c r="D299" s="100" t="s">
        <v>420</v>
      </c>
      <c r="F299" s="100"/>
      <c r="G299" s="100">
        <v>0</v>
      </c>
      <c r="H299" s="100">
        <v>0</v>
      </c>
      <c r="I299" s="94"/>
      <c r="J299" s="100"/>
      <c r="K299" s="100">
        <v>0</v>
      </c>
      <c r="L299" s="100">
        <v>0</v>
      </c>
      <c r="M299" s="94"/>
      <c r="N299" s="100">
        <v>0</v>
      </c>
    </row>
    <row r="300" spans="1:14">
      <c r="A300" s="108">
        <v>34</v>
      </c>
      <c r="B300" s="109" t="s">
        <v>371</v>
      </c>
      <c r="C300" s="94"/>
      <c r="D300" s="109" t="s">
        <v>420</v>
      </c>
      <c r="F300" s="109"/>
      <c r="G300" s="109">
        <v>0</v>
      </c>
      <c r="H300" s="109">
        <v>0</v>
      </c>
      <c r="I300" s="94"/>
      <c r="J300" s="109"/>
      <c r="K300" s="109">
        <v>0</v>
      </c>
      <c r="L300" s="109">
        <v>0</v>
      </c>
      <c r="M300" s="94"/>
      <c r="N300" s="109">
        <v>0</v>
      </c>
    </row>
    <row r="301" spans="1:14">
      <c r="A301" s="99">
        <v>35</v>
      </c>
      <c r="B301" s="100" t="s">
        <v>361</v>
      </c>
      <c r="C301" s="94"/>
      <c r="D301" s="100" t="s">
        <v>420</v>
      </c>
      <c r="F301" s="100">
        <v>24414621629</v>
      </c>
      <c r="G301" s="100">
        <v>0</v>
      </c>
      <c r="H301" s="100">
        <v>24414621629</v>
      </c>
      <c r="I301" s="94"/>
      <c r="J301" s="100">
        <v>24414618629</v>
      </c>
      <c r="K301" s="100">
        <v>0</v>
      </c>
      <c r="L301" s="100">
        <v>24414618629</v>
      </c>
      <c r="M301" s="94"/>
      <c r="N301" s="100">
        <v>3000</v>
      </c>
    </row>
    <row r="302" spans="1:14">
      <c r="A302" s="108">
        <v>36</v>
      </c>
      <c r="B302" s="109" t="s">
        <v>1724</v>
      </c>
      <c r="C302" s="94"/>
      <c r="D302" s="109" t="s">
        <v>420</v>
      </c>
      <c r="F302" s="109"/>
      <c r="G302" s="109"/>
      <c r="H302" s="109"/>
      <c r="I302" s="94"/>
      <c r="J302" s="109"/>
      <c r="K302" s="109"/>
      <c r="L302" s="109"/>
      <c r="M302" s="94"/>
      <c r="N302" s="109"/>
    </row>
    <row r="303" spans="1:14">
      <c r="A303" s="99">
        <v>37</v>
      </c>
      <c r="B303" s="100" t="s">
        <v>364</v>
      </c>
      <c r="C303" s="94"/>
      <c r="D303" s="100" t="s">
        <v>420</v>
      </c>
      <c r="F303" s="100"/>
      <c r="G303" s="100">
        <v>0</v>
      </c>
      <c r="H303" s="100">
        <v>0</v>
      </c>
      <c r="I303" s="94"/>
      <c r="J303" s="100"/>
      <c r="K303" s="100">
        <v>0</v>
      </c>
      <c r="L303" s="100">
        <v>0</v>
      </c>
      <c r="M303" s="94"/>
      <c r="N303" s="100">
        <v>0</v>
      </c>
    </row>
    <row r="304" spans="1:14">
      <c r="A304" s="108">
        <v>38</v>
      </c>
      <c r="B304" s="109" t="s">
        <v>363</v>
      </c>
      <c r="C304" s="94"/>
      <c r="D304" s="109" t="s">
        <v>404</v>
      </c>
      <c r="F304" s="109">
        <v>379019780</v>
      </c>
      <c r="G304" s="109">
        <v>0</v>
      </c>
      <c r="H304" s="109">
        <v>379019780</v>
      </c>
      <c r="I304" s="94"/>
      <c r="J304" s="109">
        <v>378603605</v>
      </c>
      <c r="K304" s="109">
        <v>0</v>
      </c>
      <c r="L304" s="109">
        <v>378603605</v>
      </c>
      <c r="M304" s="94"/>
      <c r="N304" s="109">
        <v>416175</v>
      </c>
    </row>
    <row r="305" spans="1:14">
      <c r="A305" s="99">
        <v>39</v>
      </c>
      <c r="B305" s="100" t="s">
        <v>374</v>
      </c>
      <c r="C305" s="94"/>
      <c r="D305" s="100" t="s">
        <v>404</v>
      </c>
      <c r="F305" s="100"/>
      <c r="G305" s="100">
        <v>0</v>
      </c>
      <c r="H305" s="100">
        <v>0</v>
      </c>
      <c r="I305" s="94"/>
      <c r="J305" s="100">
        <v>416175</v>
      </c>
      <c r="K305" s="100">
        <v>0</v>
      </c>
      <c r="L305" s="100">
        <v>416175</v>
      </c>
      <c r="M305" s="94"/>
      <c r="N305" s="100">
        <v>-416175</v>
      </c>
    </row>
    <row r="306" spans="1:14">
      <c r="A306" s="108">
        <v>40</v>
      </c>
      <c r="B306" s="109" t="s">
        <v>367</v>
      </c>
      <c r="C306" s="94"/>
      <c r="D306" s="109" t="s">
        <v>404</v>
      </c>
      <c r="F306" s="109"/>
      <c r="G306" s="109">
        <v>0</v>
      </c>
      <c r="H306" s="109">
        <v>0</v>
      </c>
      <c r="I306" s="94"/>
      <c r="J306" s="109"/>
      <c r="K306" s="109">
        <v>0</v>
      </c>
      <c r="L306" s="109">
        <v>0</v>
      </c>
      <c r="M306" s="94"/>
      <c r="N306" s="109">
        <v>0</v>
      </c>
    </row>
    <row r="307" spans="1:14">
      <c r="A307" s="99">
        <v>41</v>
      </c>
      <c r="B307" s="100" t="s">
        <v>362</v>
      </c>
      <c r="C307" s="94"/>
      <c r="D307" s="100" t="s">
        <v>404</v>
      </c>
      <c r="F307" s="100"/>
      <c r="G307" s="100">
        <v>0</v>
      </c>
      <c r="H307" s="100">
        <v>0</v>
      </c>
      <c r="I307" s="94"/>
      <c r="J307" s="100"/>
      <c r="K307" s="100">
        <v>0</v>
      </c>
      <c r="L307" s="100">
        <v>0</v>
      </c>
      <c r="M307" s="94"/>
      <c r="N307" s="100">
        <v>0</v>
      </c>
    </row>
    <row r="308" spans="1:14">
      <c r="A308" s="108">
        <v>42</v>
      </c>
      <c r="B308" s="109" t="s">
        <v>1750</v>
      </c>
      <c r="C308" s="94"/>
      <c r="D308" s="109" t="s">
        <v>414</v>
      </c>
      <c r="F308" s="109"/>
      <c r="G308" s="109">
        <v>0</v>
      </c>
      <c r="H308" s="109">
        <v>0</v>
      </c>
      <c r="I308" s="94"/>
      <c r="J308" s="109"/>
      <c r="K308" s="109">
        <v>0</v>
      </c>
      <c r="L308" s="109">
        <v>0</v>
      </c>
      <c r="M308" s="94"/>
      <c r="N308" s="109">
        <v>0</v>
      </c>
    </row>
    <row r="309" spans="1:14">
      <c r="A309" s="99">
        <v>43</v>
      </c>
      <c r="B309" s="100" t="s">
        <v>370</v>
      </c>
      <c r="C309" s="94"/>
      <c r="D309" s="100" t="s">
        <v>420</v>
      </c>
      <c r="F309" s="100"/>
      <c r="G309" s="100">
        <v>0</v>
      </c>
      <c r="H309" s="100">
        <v>0</v>
      </c>
      <c r="I309" s="94"/>
      <c r="J309" s="100"/>
      <c r="K309" s="100">
        <v>0</v>
      </c>
      <c r="L309" s="100">
        <v>0</v>
      </c>
      <c r="M309" s="94"/>
      <c r="N309" s="100">
        <v>0</v>
      </c>
    </row>
    <row r="310" spans="1:14">
      <c r="A310" s="108">
        <v>44</v>
      </c>
      <c r="B310" s="109" t="s">
        <v>368</v>
      </c>
      <c r="C310" s="94"/>
      <c r="D310" s="109" t="s">
        <v>420</v>
      </c>
      <c r="F310" s="109"/>
      <c r="G310" s="109">
        <v>0</v>
      </c>
      <c r="H310" s="109">
        <v>0</v>
      </c>
      <c r="I310" s="94"/>
      <c r="J310" s="109"/>
      <c r="K310" s="109">
        <v>0</v>
      </c>
      <c r="L310" s="109">
        <v>0</v>
      </c>
      <c r="M310" s="94"/>
      <c r="N310" s="109">
        <v>0</v>
      </c>
    </row>
    <row r="311" spans="1:14">
      <c r="A311" s="99">
        <v>45</v>
      </c>
      <c r="B311" s="100" t="s">
        <v>1751</v>
      </c>
      <c r="C311" s="94"/>
      <c r="D311" s="100" t="s">
        <v>420</v>
      </c>
      <c r="F311" s="100"/>
      <c r="G311" s="100">
        <v>0</v>
      </c>
      <c r="H311" s="100">
        <v>0</v>
      </c>
      <c r="I311" s="94"/>
      <c r="J311" s="100"/>
      <c r="K311" s="100">
        <v>0</v>
      </c>
      <c r="L311" s="100">
        <v>0</v>
      </c>
      <c r="M311" s="94"/>
      <c r="N311" s="100">
        <v>0</v>
      </c>
    </row>
    <row r="312" spans="1:14">
      <c r="A312" s="108">
        <v>46</v>
      </c>
      <c r="B312" s="109" t="s">
        <v>366</v>
      </c>
      <c r="C312" s="94"/>
      <c r="D312" s="109" t="s">
        <v>420</v>
      </c>
      <c r="F312" s="109"/>
      <c r="G312" s="109">
        <v>0</v>
      </c>
      <c r="H312" s="109">
        <v>0</v>
      </c>
      <c r="I312" s="94"/>
      <c r="J312" s="109"/>
      <c r="K312" s="109">
        <v>0</v>
      </c>
      <c r="L312" s="109">
        <v>0</v>
      </c>
      <c r="M312" s="94"/>
      <c r="N312" s="109">
        <v>0</v>
      </c>
    </row>
    <row r="313" spans="1:14">
      <c r="A313" s="99">
        <v>47</v>
      </c>
      <c r="B313" s="100" t="s">
        <v>1752</v>
      </c>
      <c r="C313" s="94"/>
      <c r="D313" s="100" t="s">
        <v>403</v>
      </c>
      <c r="F313" s="100"/>
      <c r="G313" s="100">
        <v>0</v>
      </c>
      <c r="H313" s="100">
        <v>0</v>
      </c>
      <c r="I313" s="94"/>
      <c r="J313" s="100"/>
      <c r="K313" s="100">
        <v>0</v>
      </c>
      <c r="L313" s="100">
        <v>0</v>
      </c>
      <c r="M313" s="94"/>
      <c r="N313" s="100">
        <v>0</v>
      </c>
    </row>
    <row r="314" spans="1:14">
      <c r="A314" s="108">
        <v>48</v>
      </c>
      <c r="B314" s="109" t="s">
        <v>435</v>
      </c>
      <c r="C314" s="94"/>
      <c r="D314" s="109" t="s">
        <v>425</v>
      </c>
      <c r="F314" s="109">
        <v>170169102</v>
      </c>
      <c r="G314" s="109">
        <v>0</v>
      </c>
      <c r="H314" s="109">
        <v>170169102</v>
      </c>
      <c r="I314" s="94"/>
      <c r="J314" s="109">
        <v>155577432</v>
      </c>
      <c r="K314" s="109">
        <v>0</v>
      </c>
      <c r="L314" s="109">
        <v>155577432</v>
      </c>
      <c r="M314" s="94"/>
      <c r="N314" s="109">
        <v>14591670</v>
      </c>
    </row>
    <row r="315" spans="1:14">
      <c r="A315" s="99">
        <v>49</v>
      </c>
      <c r="B315" s="100" t="s">
        <v>452</v>
      </c>
      <c r="C315" s="94"/>
      <c r="D315" s="100" t="s">
        <v>426</v>
      </c>
      <c r="F315" s="100"/>
      <c r="G315" s="100">
        <v>0</v>
      </c>
      <c r="H315" s="100">
        <v>0</v>
      </c>
      <c r="I315" s="94"/>
      <c r="J315" s="100"/>
      <c r="K315" s="100">
        <v>0</v>
      </c>
      <c r="L315" s="100">
        <v>0</v>
      </c>
      <c r="M315" s="94"/>
      <c r="N315" s="100">
        <v>0</v>
      </c>
    </row>
    <row r="316" spans="1:14">
      <c r="A316" s="108">
        <v>50</v>
      </c>
      <c r="B316" s="109" t="s">
        <v>1753</v>
      </c>
      <c r="C316" s="94"/>
      <c r="D316" s="109" t="s">
        <v>427</v>
      </c>
      <c r="F316" s="109"/>
      <c r="G316" s="109">
        <v>0</v>
      </c>
      <c r="H316" s="109">
        <v>0</v>
      </c>
      <c r="I316" s="94"/>
      <c r="J316" s="109"/>
      <c r="K316" s="109">
        <v>0</v>
      </c>
      <c r="L316" s="109">
        <v>0</v>
      </c>
      <c r="M316" s="94"/>
      <c r="N316" s="109">
        <v>0</v>
      </c>
    </row>
    <row r="317" spans="1:14">
      <c r="A317" s="99">
        <v>51</v>
      </c>
      <c r="B317" s="100" t="s">
        <v>1754</v>
      </c>
      <c r="C317" s="94"/>
      <c r="D317" s="100" t="s">
        <v>1725</v>
      </c>
      <c r="F317" s="100"/>
      <c r="G317" s="100">
        <v>0</v>
      </c>
      <c r="H317" s="100">
        <v>0</v>
      </c>
      <c r="I317" s="94"/>
      <c r="J317" s="100"/>
      <c r="K317" s="100">
        <v>0</v>
      </c>
      <c r="L317" s="100">
        <v>0</v>
      </c>
      <c r="M317" s="94"/>
      <c r="N317" s="100">
        <v>0</v>
      </c>
    </row>
    <row r="318" spans="1:14" ht="15" thickBot="1">
      <c r="A318" s="110"/>
      <c r="B318" s="110" t="s">
        <v>1726</v>
      </c>
      <c r="C318" s="94"/>
      <c r="D318" s="111"/>
      <c r="F318" s="111">
        <v>34711037700</v>
      </c>
      <c r="G318" s="111">
        <v>0</v>
      </c>
      <c r="H318" s="111">
        <v>34711037700</v>
      </c>
      <c r="I318" s="94"/>
      <c r="J318" s="111">
        <v>49572937622.788498</v>
      </c>
      <c r="K318" s="111">
        <v>0</v>
      </c>
      <c r="L318" s="111">
        <v>49572937622.788498</v>
      </c>
      <c r="M318" s="94"/>
      <c r="N318" s="111">
        <v>-14861899922.788496</v>
      </c>
    </row>
    <row r="321" spans="1:14" ht="20.399999999999999">
      <c r="B321" s="93" t="s">
        <v>1713</v>
      </c>
      <c r="C321" s="94"/>
      <c r="D321" s="94"/>
      <c r="E321" s="94"/>
      <c r="F321" s="95" t="s">
        <v>21</v>
      </c>
      <c r="G321" s="95" t="s">
        <v>1760</v>
      </c>
      <c r="H321" s="94"/>
      <c r="I321" s="94"/>
      <c r="J321" s="94"/>
      <c r="K321" s="93" t="s">
        <v>1714</v>
      </c>
      <c r="L321" s="96">
        <v>2020</v>
      </c>
    </row>
    <row r="323" spans="1:14">
      <c r="A323" s="866" t="s">
        <v>0</v>
      </c>
      <c r="B323" s="862" t="s">
        <v>550</v>
      </c>
      <c r="C323" s="94"/>
      <c r="D323" s="868" t="s">
        <v>1715</v>
      </c>
      <c r="F323" s="864" t="s">
        <v>1716</v>
      </c>
      <c r="G323" s="864"/>
      <c r="H323" s="864"/>
      <c r="I323" s="94"/>
      <c r="J323" s="864" t="s">
        <v>1717</v>
      </c>
      <c r="K323" s="864"/>
      <c r="L323" s="864"/>
      <c r="M323" s="94"/>
      <c r="N323" s="862" t="s">
        <v>1718</v>
      </c>
    </row>
    <row r="324" spans="1:14" ht="15" thickBot="1">
      <c r="A324" s="867"/>
      <c r="B324" s="863"/>
      <c r="C324" s="94"/>
      <c r="D324" s="869"/>
      <c r="F324" s="104" t="s">
        <v>1719</v>
      </c>
      <c r="G324" s="104" t="s">
        <v>1720</v>
      </c>
      <c r="H324" s="104" t="s">
        <v>1721</v>
      </c>
      <c r="I324" s="94"/>
      <c r="J324" s="104" t="s">
        <v>1719</v>
      </c>
      <c r="K324" s="104" t="s">
        <v>1720</v>
      </c>
      <c r="L324" s="104" t="s">
        <v>1721</v>
      </c>
      <c r="M324" s="94"/>
      <c r="N324" s="863"/>
    </row>
    <row r="325" spans="1:14">
      <c r="A325" s="870" t="s">
        <v>1116</v>
      </c>
      <c r="B325" s="870"/>
      <c r="C325" s="94"/>
      <c r="D325" s="106"/>
      <c r="F325" s="106">
        <v>0</v>
      </c>
      <c r="G325" s="106">
        <v>0</v>
      </c>
      <c r="H325" s="106">
        <v>0</v>
      </c>
      <c r="I325" s="105"/>
      <c r="J325" s="106">
        <v>225541.13399999999</v>
      </c>
      <c r="K325" s="106">
        <v>0</v>
      </c>
      <c r="L325" s="106">
        <v>225541.13399999999</v>
      </c>
      <c r="M325" s="105"/>
      <c r="N325" s="106">
        <v>-225541.13399999999</v>
      </c>
    </row>
    <row r="326" spans="1:14">
      <c r="A326" s="108">
        <v>1</v>
      </c>
      <c r="B326" s="109" t="s">
        <v>1732</v>
      </c>
      <c r="C326" s="94"/>
      <c r="D326" s="109" t="s">
        <v>407</v>
      </c>
      <c r="F326" s="109"/>
      <c r="G326" s="109">
        <v>0</v>
      </c>
      <c r="H326" s="109">
        <v>0</v>
      </c>
      <c r="I326" s="94"/>
      <c r="J326" s="109">
        <v>1462.7339999999999</v>
      </c>
      <c r="K326" s="109">
        <v>0</v>
      </c>
      <c r="L326" s="109">
        <v>1462.7339999999999</v>
      </c>
      <c r="M326" s="94"/>
      <c r="N326" s="109">
        <v>-1462.7339999999999</v>
      </c>
    </row>
    <row r="327" spans="1:14">
      <c r="A327" s="99">
        <v>2</v>
      </c>
      <c r="B327" s="100" t="s">
        <v>447</v>
      </c>
      <c r="C327" s="94"/>
      <c r="D327" s="100" t="s">
        <v>407</v>
      </c>
      <c r="F327" s="100"/>
      <c r="G327" s="100">
        <v>0</v>
      </c>
      <c r="H327" s="100">
        <v>0</v>
      </c>
      <c r="I327" s="94"/>
      <c r="J327" s="100">
        <v>224078.4</v>
      </c>
      <c r="K327" s="100">
        <v>0</v>
      </c>
      <c r="L327" s="100">
        <v>224078.4</v>
      </c>
      <c r="M327" s="94"/>
      <c r="N327" s="100">
        <v>-224078.4</v>
      </c>
    </row>
    <row r="328" spans="1:14">
      <c r="A328" s="108">
        <v>3</v>
      </c>
      <c r="B328" s="109" t="s">
        <v>448</v>
      </c>
      <c r="C328" s="94"/>
      <c r="D328" s="109" t="s">
        <v>407</v>
      </c>
      <c r="F328" s="109"/>
      <c r="G328" s="109">
        <v>0</v>
      </c>
      <c r="H328" s="109">
        <v>0</v>
      </c>
      <c r="I328" s="94"/>
      <c r="J328" s="109"/>
      <c r="K328" s="109">
        <v>0</v>
      </c>
      <c r="L328" s="109">
        <v>0</v>
      </c>
      <c r="M328" s="94"/>
      <c r="N328" s="109">
        <v>0</v>
      </c>
    </row>
    <row r="329" spans="1:14">
      <c r="A329" s="99">
        <v>4</v>
      </c>
      <c r="B329" s="100" t="s">
        <v>1733</v>
      </c>
      <c r="C329" s="94"/>
      <c r="D329" s="100" t="s">
        <v>439</v>
      </c>
      <c r="F329" s="100"/>
      <c r="G329" s="100">
        <v>0</v>
      </c>
      <c r="H329" s="100">
        <v>0</v>
      </c>
      <c r="I329" s="94"/>
      <c r="J329" s="100"/>
      <c r="K329" s="100">
        <v>0</v>
      </c>
      <c r="L329" s="100">
        <v>0</v>
      </c>
      <c r="M329" s="94"/>
      <c r="N329" s="100">
        <v>0</v>
      </c>
    </row>
    <row r="330" spans="1:14">
      <c r="A330" s="108">
        <v>5</v>
      </c>
      <c r="B330" s="109" t="s">
        <v>1734</v>
      </c>
      <c r="C330" s="94"/>
      <c r="D330" s="109" t="s">
        <v>439</v>
      </c>
      <c r="F330" s="109"/>
      <c r="G330" s="109">
        <v>0</v>
      </c>
      <c r="H330" s="109">
        <v>0</v>
      </c>
      <c r="I330" s="94"/>
      <c r="J330" s="109"/>
      <c r="K330" s="109">
        <v>0</v>
      </c>
      <c r="L330" s="109">
        <v>0</v>
      </c>
      <c r="M330" s="94"/>
      <c r="N330" s="109">
        <v>0</v>
      </c>
    </row>
    <row r="331" spans="1:14">
      <c r="A331" s="99">
        <v>6</v>
      </c>
      <c r="B331" s="100" t="s">
        <v>1735</v>
      </c>
      <c r="C331" s="94"/>
      <c r="D331" s="100" t="s">
        <v>439</v>
      </c>
      <c r="F331" s="100"/>
      <c r="G331" s="100">
        <v>0</v>
      </c>
      <c r="H331" s="100">
        <v>0</v>
      </c>
      <c r="I331" s="94"/>
      <c r="J331" s="100"/>
      <c r="K331" s="100">
        <v>0</v>
      </c>
      <c r="L331" s="100">
        <v>0</v>
      </c>
      <c r="M331" s="94"/>
      <c r="N331" s="100">
        <v>0</v>
      </c>
    </row>
    <row r="332" spans="1:14">
      <c r="A332" s="865" t="s">
        <v>1722</v>
      </c>
      <c r="B332" s="865"/>
      <c r="C332" s="94"/>
      <c r="D332" s="106"/>
      <c r="F332" s="106">
        <v>0</v>
      </c>
      <c r="G332" s="106">
        <v>0</v>
      </c>
      <c r="H332" s="106">
        <v>0</v>
      </c>
      <c r="I332" s="105"/>
      <c r="J332" s="106">
        <v>0</v>
      </c>
      <c r="K332" s="106">
        <v>0</v>
      </c>
      <c r="L332" s="106">
        <v>0</v>
      </c>
      <c r="M332" s="105"/>
      <c r="N332" s="106">
        <v>0</v>
      </c>
    </row>
    <row r="333" spans="1:14">
      <c r="A333" s="108">
        <v>7</v>
      </c>
      <c r="B333" s="109" t="s">
        <v>1736</v>
      </c>
      <c r="C333" s="94"/>
      <c r="D333" s="109" t="s">
        <v>407</v>
      </c>
      <c r="F333" s="109"/>
      <c r="G333" s="109">
        <v>0</v>
      </c>
      <c r="H333" s="109">
        <v>0</v>
      </c>
      <c r="I333" s="94"/>
      <c r="J333" s="109"/>
      <c r="K333" s="109">
        <v>0</v>
      </c>
      <c r="L333" s="109">
        <v>0</v>
      </c>
      <c r="M333" s="94"/>
      <c r="N333" s="109">
        <v>0</v>
      </c>
    </row>
    <row r="334" spans="1:14">
      <c r="A334" s="99">
        <v>8</v>
      </c>
      <c r="B334" s="100" t="s">
        <v>1737</v>
      </c>
      <c r="C334" s="94"/>
      <c r="D334" s="100" t="s">
        <v>407</v>
      </c>
      <c r="F334" s="100"/>
      <c r="G334" s="100">
        <v>0</v>
      </c>
      <c r="H334" s="100">
        <v>0</v>
      </c>
      <c r="I334" s="94"/>
      <c r="J334" s="100"/>
      <c r="K334" s="100">
        <v>0</v>
      </c>
      <c r="L334" s="100">
        <v>0</v>
      </c>
      <c r="M334" s="94"/>
      <c r="N334" s="100">
        <v>0</v>
      </c>
    </row>
    <row r="335" spans="1:14">
      <c r="A335" s="108">
        <v>9</v>
      </c>
      <c r="B335" s="109" t="s">
        <v>1738</v>
      </c>
      <c r="C335" s="94"/>
      <c r="D335" s="109" t="s">
        <v>407</v>
      </c>
      <c r="F335" s="109"/>
      <c r="G335" s="109">
        <v>0</v>
      </c>
      <c r="H335" s="109">
        <v>0</v>
      </c>
      <c r="I335" s="94"/>
      <c r="J335" s="109"/>
      <c r="K335" s="109">
        <v>0</v>
      </c>
      <c r="L335" s="109">
        <v>0</v>
      </c>
      <c r="M335" s="94"/>
      <c r="N335" s="109">
        <v>0</v>
      </c>
    </row>
    <row r="336" spans="1:14">
      <c r="A336" s="99">
        <v>10</v>
      </c>
      <c r="B336" s="100" t="s">
        <v>1739</v>
      </c>
      <c r="C336" s="94"/>
      <c r="D336" s="100" t="s">
        <v>409</v>
      </c>
      <c r="F336" s="100"/>
      <c r="G336" s="100">
        <v>0</v>
      </c>
      <c r="H336" s="100">
        <v>0</v>
      </c>
      <c r="I336" s="94"/>
      <c r="J336" s="100"/>
      <c r="K336" s="100">
        <v>0</v>
      </c>
      <c r="L336" s="100">
        <v>0</v>
      </c>
      <c r="M336" s="94"/>
      <c r="N336" s="100">
        <v>0</v>
      </c>
    </row>
    <row r="337" spans="1:14">
      <c r="A337" s="108">
        <v>11</v>
      </c>
      <c r="B337" s="109" t="s">
        <v>1740</v>
      </c>
      <c r="C337" s="94"/>
      <c r="D337" s="109" t="s">
        <v>409</v>
      </c>
      <c r="F337" s="109"/>
      <c r="G337" s="109">
        <v>0</v>
      </c>
      <c r="H337" s="109">
        <v>0</v>
      </c>
      <c r="I337" s="94"/>
      <c r="J337" s="109"/>
      <c r="K337" s="109">
        <v>0</v>
      </c>
      <c r="L337" s="109">
        <v>0</v>
      </c>
      <c r="M337" s="94"/>
      <c r="N337" s="109">
        <v>0</v>
      </c>
    </row>
    <row r="338" spans="1:14">
      <c r="A338" s="99">
        <v>12</v>
      </c>
      <c r="B338" s="100" t="s">
        <v>1741</v>
      </c>
      <c r="C338" s="94"/>
      <c r="D338" s="100" t="s">
        <v>409</v>
      </c>
      <c r="F338" s="100"/>
      <c r="G338" s="100">
        <v>0</v>
      </c>
      <c r="H338" s="100">
        <v>0</v>
      </c>
      <c r="I338" s="94"/>
      <c r="J338" s="100"/>
      <c r="K338" s="100">
        <v>0</v>
      </c>
      <c r="L338" s="100">
        <v>0</v>
      </c>
      <c r="M338" s="94"/>
      <c r="N338" s="100">
        <v>0</v>
      </c>
    </row>
    <row r="339" spans="1:14">
      <c r="A339" s="865" t="s">
        <v>1432</v>
      </c>
      <c r="B339" s="865"/>
      <c r="C339" s="94"/>
      <c r="D339" s="106"/>
      <c r="F339" s="106">
        <v>0</v>
      </c>
      <c r="G339" s="106">
        <v>0</v>
      </c>
      <c r="H339" s="106">
        <v>0</v>
      </c>
      <c r="I339" s="105"/>
      <c r="J339" s="106">
        <v>0</v>
      </c>
      <c r="K339" s="106">
        <v>0</v>
      </c>
      <c r="L339" s="106">
        <v>0</v>
      </c>
      <c r="M339" s="105"/>
      <c r="N339" s="106">
        <v>0</v>
      </c>
    </row>
    <row r="340" spans="1:14">
      <c r="A340" s="99">
        <v>13</v>
      </c>
      <c r="B340" s="100" t="s">
        <v>1742</v>
      </c>
      <c r="C340" s="94"/>
      <c r="D340" s="100"/>
      <c r="F340" s="100"/>
      <c r="G340" s="100">
        <v>0</v>
      </c>
      <c r="H340" s="100">
        <v>0</v>
      </c>
      <c r="I340" s="94"/>
      <c r="J340" s="100"/>
      <c r="K340" s="100">
        <v>0</v>
      </c>
      <c r="L340" s="100">
        <v>0</v>
      </c>
      <c r="M340" s="94"/>
      <c r="N340" s="100">
        <v>0</v>
      </c>
    </row>
    <row r="341" spans="1:14">
      <c r="A341" s="108">
        <v>14</v>
      </c>
      <c r="B341" s="109" t="s">
        <v>1743</v>
      </c>
      <c r="C341" s="94"/>
      <c r="D341" s="109"/>
      <c r="F341" s="109"/>
      <c r="G341" s="109">
        <v>0</v>
      </c>
      <c r="H341" s="109">
        <v>0</v>
      </c>
      <c r="I341" s="94"/>
      <c r="J341" s="109"/>
      <c r="K341" s="109">
        <v>0</v>
      </c>
      <c r="L341" s="109">
        <v>0</v>
      </c>
      <c r="M341" s="94"/>
      <c r="N341" s="109">
        <v>0</v>
      </c>
    </row>
    <row r="342" spans="1:14">
      <c r="A342" s="99">
        <v>15</v>
      </c>
      <c r="B342" s="100" t="s">
        <v>1744</v>
      </c>
      <c r="C342" s="94"/>
      <c r="D342" s="100"/>
      <c r="F342" s="100"/>
      <c r="G342" s="100">
        <v>0</v>
      </c>
      <c r="H342" s="100">
        <v>0</v>
      </c>
      <c r="I342" s="94"/>
      <c r="J342" s="100"/>
      <c r="K342" s="100">
        <v>0</v>
      </c>
      <c r="L342" s="100">
        <v>0</v>
      </c>
      <c r="M342" s="94"/>
      <c r="N342" s="100">
        <v>0</v>
      </c>
    </row>
    <row r="343" spans="1:14">
      <c r="A343" s="865" t="s">
        <v>1434</v>
      </c>
      <c r="B343" s="865"/>
      <c r="C343" s="94"/>
      <c r="D343" s="106"/>
      <c r="F343" s="106">
        <v>0</v>
      </c>
      <c r="G343" s="106">
        <v>0</v>
      </c>
      <c r="H343" s="106">
        <v>0</v>
      </c>
      <c r="I343" s="105"/>
      <c r="J343" s="106">
        <v>0</v>
      </c>
      <c r="K343" s="106">
        <v>0</v>
      </c>
      <c r="L343" s="106">
        <v>0</v>
      </c>
      <c r="M343" s="105"/>
      <c r="N343" s="106">
        <v>0</v>
      </c>
    </row>
    <row r="344" spans="1:14">
      <c r="A344" s="99">
        <v>16</v>
      </c>
      <c r="B344" s="100" t="s">
        <v>1129</v>
      </c>
      <c r="C344" s="94"/>
      <c r="D344" s="100" t="s">
        <v>414</v>
      </c>
      <c r="F344" s="100"/>
      <c r="G344" s="100">
        <v>0</v>
      </c>
      <c r="H344" s="100">
        <v>0</v>
      </c>
      <c r="I344" s="94"/>
      <c r="J344" s="100"/>
      <c r="K344" s="100">
        <v>0</v>
      </c>
      <c r="L344" s="100">
        <v>0</v>
      </c>
      <c r="M344" s="94"/>
      <c r="N344" s="100">
        <v>0</v>
      </c>
    </row>
    <row r="345" spans="1:14">
      <c r="A345" s="108">
        <v>17</v>
      </c>
      <c r="B345" s="109" t="s">
        <v>1130</v>
      </c>
      <c r="C345" s="94"/>
      <c r="D345" s="109" t="s">
        <v>414</v>
      </c>
      <c r="F345" s="109"/>
      <c r="G345" s="109">
        <v>0</v>
      </c>
      <c r="H345" s="109">
        <v>0</v>
      </c>
      <c r="I345" s="94"/>
      <c r="J345" s="109"/>
      <c r="K345" s="109">
        <v>0</v>
      </c>
      <c r="L345" s="109">
        <v>0</v>
      </c>
      <c r="M345" s="94"/>
      <c r="N345" s="109">
        <v>0</v>
      </c>
    </row>
    <row r="346" spans="1:14">
      <c r="A346" s="99">
        <v>18</v>
      </c>
      <c r="B346" s="100" t="s">
        <v>365</v>
      </c>
      <c r="C346" s="94"/>
      <c r="D346" s="100" t="s">
        <v>414</v>
      </c>
      <c r="F346" s="100"/>
      <c r="G346" s="100">
        <v>0</v>
      </c>
      <c r="H346" s="100">
        <v>0</v>
      </c>
      <c r="I346" s="94"/>
      <c r="J346" s="100"/>
      <c r="K346" s="100">
        <v>0</v>
      </c>
      <c r="L346" s="100">
        <v>0</v>
      </c>
      <c r="M346" s="94"/>
      <c r="N346" s="100">
        <v>0</v>
      </c>
    </row>
    <row r="347" spans="1:14">
      <c r="A347" s="865" t="s">
        <v>1117</v>
      </c>
      <c r="B347" s="865"/>
      <c r="C347" s="94"/>
      <c r="D347" s="106"/>
      <c r="F347" s="106">
        <v>307002600</v>
      </c>
      <c r="G347" s="106">
        <v>0</v>
      </c>
      <c r="H347" s="106">
        <v>307002600</v>
      </c>
      <c r="I347" s="105"/>
      <c r="J347" s="106">
        <v>59587200</v>
      </c>
      <c r="K347" s="106">
        <v>247415400</v>
      </c>
      <c r="L347" s="106">
        <v>307002600</v>
      </c>
      <c r="M347" s="105"/>
      <c r="N347" s="106">
        <v>0</v>
      </c>
    </row>
    <row r="348" spans="1:14">
      <c r="A348" s="108">
        <v>19</v>
      </c>
      <c r="B348" s="109" t="s">
        <v>437</v>
      </c>
      <c r="C348" s="94"/>
      <c r="D348" s="109" t="s">
        <v>407</v>
      </c>
      <c r="F348" s="109">
        <v>0</v>
      </c>
      <c r="G348" s="109">
        <v>0</v>
      </c>
      <c r="H348" s="109">
        <v>0</v>
      </c>
      <c r="I348" s="94"/>
      <c r="J348" s="109">
        <v>0</v>
      </c>
      <c r="K348" s="109">
        <v>0</v>
      </c>
      <c r="L348" s="109">
        <v>0</v>
      </c>
      <c r="M348" s="94"/>
      <c r="N348" s="109">
        <v>0</v>
      </c>
    </row>
    <row r="349" spans="1:14">
      <c r="A349" s="99">
        <v>20</v>
      </c>
      <c r="B349" s="100" t="s">
        <v>1745</v>
      </c>
      <c r="C349" s="94"/>
      <c r="D349" s="100" t="s">
        <v>407</v>
      </c>
      <c r="F349" s="100">
        <v>277209000</v>
      </c>
      <c r="G349" s="100">
        <v>0</v>
      </c>
      <c r="H349" s="100">
        <v>277209000</v>
      </c>
      <c r="I349" s="94"/>
      <c r="J349" s="100">
        <v>0</v>
      </c>
      <c r="K349" s="100">
        <v>277209000</v>
      </c>
      <c r="L349" s="100">
        <v>277209000</v>
      </c>
      <c r="M349" s="94"/>
      <c r="N349" s="100">
        <v>0</v>
      </c>
    </row>
    <row r="350" spans="1:14">
      <c r="A350" s="108">
        <v>21</v>
      </c>
      <c r="B350" s="109" t="s">
        <v>438</v>
      </c>
      <c r="C350" s="94"/>
      <c r="D350" s="109" t="s">
        <v>407</v>
      </c>
      <c r="F350" s="109">
        <v>0</v>
      </c>
      <c r="G350" s="109">
        <v>0</v>
      </c>
      <c r="H350" s="109">
        <v>0</v>
      </c>
      <c r="I350" s="94"/>
      <c r="J350" s="109">
        <v>0</v>
      </c>
      <c r="K350" s="109">
        <v>0</v>
      </c>
      <c r="L350" s="109">
        <v>0</v>
      </c>
      <c r="M350" s="94"/>
      <c r="N350" s="109">
        <v>0</v>
      </c>
    </row>
    <row r="351" spans="1:14">
      <c r="A351" s="99">
        <v>22</v>
      </c>
      <c r="B351" s="100" t="s">
        <v>451</v>
      </c>
      <c r="C351" s="94"/>
      <c r="D351" s="100" t="s">
        <v>407</v>
      </c>
      <c r="F351" s="100">
        <v>0</v>
      </c>
      <c r="G351" s="100">
        <v>0</v>
      </c>
      <c r="H351" s="100">
        <v>0</v>
      </c>
      <c r="I351" s="94"/>
      <c r="J351" s="100">
        <v>0</v>
      </c>
      <c r="K351" s="100">
        <v>0</v>
      </c>
      <c r="L351" s="100">
        <v>0</v>
      </c>
      <c r="M351" s="94"/>
      <c r="N351" s="100">
        <v>0</v>
      </c>
    </row>
    <row r="352" spans="1:14">
      <c r="A352" s="108">
        <v>23</v>
      </c>
      <c r="B352" s="109" t="s">
        <v>450</v>
      </c>
      <c r="C352" s="94"/>
      <c r="D352" s="109" t="s">
        <v>407</v>
      </c>
      <c r="F352" s="109">
        <v>0</v>
      </c>
      <c r="G352" s="109">
        <v>0</v>
      </c>
      <c r="H352" s="109">
        <v>0</v>
      </c>
      <c r="I352" s="94"/>
      <c r="J352" s="109"/>
      <c r="K352" s="109">
        <v>0</v>
      </c>
      <c r="L352" s="109">
        <v>0</v>
      </c>
      <c r="M352" s="94"/>
      <c r="N352" s="109">
        <v>0</v>
      </c>
    </row>
    <row r="353" spans="1:14">
      <c r="A353" s="99">
        <v>24</v>
      </c>
      <c r="B353" s="100" t="s">
        <v>1746</v>
      </c>
      <c r="C353" s="94"/>
      <c r="D353" s="100" t="s">
        <v>407</v>
      </c>
      <c r="F353" s="100">
        <v>0</v>
      </c>
      <c r="G353" s="100">
        <v>0</v>
      </c>
      <c r="H353" s="100">
        <v>0</v>
      </c>
      <c r="I353" s="94"/>
      <c r="J353" s="100">
        <v>0</v>
      </c>
      <c r="K353" s="100">
        <v>0</v>
      </c>
      <c r="L353" s="100">
        <v>0</v>
      </c>
      <c r="M353" s="94"/>
      <c r="N353" s="100">
        <v>0</v>
      </c>
    </row>
    <row r="354" spans="1:14">
      <c r="A354" s="108">
        <v>25</v>
      </c>
      <c r="B354" s="109" t="s">
        <v>444</v>
      </c>
      <c r="C354" s="94"/>
      <c r="D354" s="109" t="s">
        <v>407</v>
      </c>
      <c r="F354" s="109">
        <v>29793600</v>
      </c>
      <c r="G354" s="109">
        <v>0</v>
      </c>
      <c r="H354" s="109">
        <v>29793600</v>
      </c>
      <c r="I354" s="94"/>
      <c r="J354" s="109">
        <v>59587200</v>
      </c>
      <c r="K354" s="109">
        <v>-29793600</v>
      </c>
      <c r="L354" s="109">
        <v>29793600</v>
      </c>
      <c r="M354" s="94"/>
      <c r="N354" s="109">
        <v>0</v>
      </c>
    </row>
    <row r="355" spans="1:14">
      <c r="A355" s="99">
        <v>26</v>
      </c>
      <c r="B355" s="100" t="s">
        <v>1747</v>
      </c>
      <c r="C355" s="94"/>
      <c r="D355" s="100" t="s">
        <v>407</v>
      </c>
      <c r="F355" s="100">
        <v>0</v>
      </c>
      <c r="G355" s="100">
        <v>0</v>
      </c>
      <c r="H355" s="100">
        <v>0</v>
      </c>
      <c r="I355" s="94"/>
      <c r="J355" s="100">
        <v>0</v>
      </c>
      <c r="K355" s="100">
        <v>0</v>
      </c>
      <c r="L355" s="100">
        <v>0</v>
      </c>
      <c r="M355" s="94"/>
      <c r="N355" s="100">
        <v>0</v>
      </c>
    </row>
    <row r="356" spans="1:14">
      <c r="A356" s="108">
        <v>27</v>
      </c>
      <c r="B356" s="109" t="s">
        <v>440</v>
      </c>
      <c r="C356" s="94"/>
      <c r="D356" s="109" t="s">
        <v>439</v>
      </c>
      <c r="F356" s="109">
        <v>0</v>
      </c>
      <c r="G356" s="109">
        <v>0</v>
      </c>
      <c r="H356" s="109">
        <v>0</v>
      </c>
      <c r="I356" s="94"/>
      <c r="J356" s="109">
        <v>0</v>
      </c>
      <c r="K356" s="109">
        <v>0</v>
      </c>
      <c r="L356" s="109">
        <v>0</v>
      </c>
      <c r="M356" s="94"/>
      <c r="N356" s="109">
        <v>0</v>
      </c>
    </row>
    <row r="357" spans="1:14">
      <c r="A357" s="99">
        <v>28</v>
      </c>
      <c r="B357" s="100" t="s">
        <v>1748</v>
      </c>
      <c r="C357" s="94"/>
      <c r="D357" s="100" t="s">
        <v>407</v>
      </c>
      <c r="F357" s="100">
        <v>0</v>
      </c>
      <c r="G357" s="100">
        <v>0</v>
      </c>
      <c r="H357" s="100">
        <v>0</v>
      </c>
      <c r="I357" s="94"/>
      <c r="J357" s="100">
        <v>0</v>
      </c>
      <c r="K357" s="100">
        <v>0</v>
      </c>
      <c r="L357" s="100">
        <v>0</v>
      </c>
      <c r="M357" s="94"/>
      <c r="N357" s="100">
        <v>0</v>
      </c>
    </row>
    <row r="358" spans="1:14">
      <c r="A358" s="108">
        <v>29</v>
      </c>
      <c r="B358" s="109" t="s">
        <v>1749</v>
      </c>
      <c r="C358" s="94"/>
      <c r="D358" s="109" t="s">
        <v>14</v>
      </c>
      <c r="F358" s="109">
        <v>0</v>
      </c>
      <c r="G358" s="109">
        <v>0</v>
      </c>
      <c r="H358" s="109">
        <v>0</v>
      </c>
      <c r="I358" s="94"/>
      <c r="J358" s="109">
        <v>0</v>
      </c>
      <c r="K358" s="109">
        <v>0</v>
      </c>
      <c r="L358" s="109">
        <v>0</v>
      </c>
      <c r="M358" s="94"/>
      <c r="N358" s="109">
        <v>0</v>
      </c>
    </row>
    <row r="359" spans="1:14">
      <c r="A359" s="865" t="s">
        <v>1723</v>
      </c>
      <c r="B359" s="865"/>
      <c r="C359" s="94"/>
      <c r="D359" s="106"/>
      <c r="F359" s="106">
        <v>2005136329</v>
      </c>
      <c r="G359" s="106">
        <v>0</v>
      </c>
      <c r="H359" s="106">
        <v>2005136329</v>
      </c>
      <c r="I359" s="105"/>
      <c r="J359" s="106">
        <v>1340511851</v>
      </c>
      <c r="K359" s="106">
        <v>539140048</v>
      </c>
      <c r="L359" s="106">
        <v>1879651899</v>
      </c>
      <c r="M359" s="105"/>
      <c r="N359" s="106">
        <v>125484430</v>
      </c>
    </row>
    <row r="360" spans="1:14">
      <c r="A360" s="108">
        <v>30</v>
      </c>
      <c r="B360" s="109" t="s">
        <v>360</v>
      </c>
      <c r="C360" s="94"/>
      <c r="D360" s="109" t="s">
        <v>420</v>
      </c>
      <c r="F360" s="109">
        <v>118852738</v>
      </c>
      <c r="G360" s="109">
        <v>0</v>
      </c>
      <c r="H360" s="109">
        <v>118852738</v>
      </c>
      <c r="I360" s="94"/>
      <c r="J360" s="109"/>
      <c r="K360" s="109">
        <v>46482585</v>
      </c>
      <c r="L360" s="109">
        <v>46482585</v>
      </c>
      <c r="M360" s="94"/>
      <c r="N360" s="109">
        <v>72370153</v>
      </c>
    </row>
    <row r="361" spans="1:14">
      <c r="A361" s="99">
        <v>31</v>
      </c>
      <c r="B361" s="100" t="s">
        <v>373</v>
      </c>
      <c r="C361" s="94"/>
      <c r="D361" s="100" t="s">
        <v>420</v>
      </c>
      <c r="F361" s="100"/>
      <c r="G361" s="100">
        <v>0</v>
      </c>
      <c r="H361" s="100">
        <v>0</v>
      </c>
      <c r="I361" s="94"/>
      <c r="J361" s="100"/>
      <c r="K361" s="100">
        <v>0</v>
      </c>
      <c r="L361" s="100">
        <v>0</v>
      </c>
      <c r="M361" s="94"/>
      <c r="N361" s="100">
        <v>0</v>
      </c>
    </row>
    <row r="362" spans="1:14">
      <c r="A362" s="108">
        <v>32</v>
      </c>
      <c r="B362" s="109" t="s">
        <v>369</v>
      </c>
      <c r="C362" s="94"/>
      <c r="D362" s="109" t="s">
        <v>420</v>
      </c>
      <c r="F362" s="109">
        <v>12790465</v>
      </c>
      <c r="G362" s="109">
        <v>0</v>
      </c>
      <c r="H362" s="109">
        <v>12790465</v>
      </c>
      <c r="I362" s="94"/>
      <c r="J362" s="109">
        <v>12790465</v>
      </c>
      <c r="K362" s="109">
        <v>0</v>
      </c>
      <c r="L362" s="109">
        <v>12790465</v>
      </c>
      <c r="M362" s="94"/>
      <c r="N362" s="109">
        <v>0</v>
      </c>
    </row>
    <row r="363" spans="1:14">
      <c r="A363" s="99">
        <v>33</v>
      </c>
      <c r="B363" s="100" t="s">
        <v>375</v>
      </c>
      <c r="C363" s="94"/>
      <c r="D363" s="100" t="s">
        <v>420</v>
      </c>
      <c r="F363" s="100"/>
      <c r="G363" s="100">
        <v>0</v>
      </c>
      <c r="H363" s="100">
        <v>0</v>
      </c>
      <c r="I363" s="94"/>
      <c r="J363" s="100"/>
      <c r="K363" s="100">
        <v>0</v>
      </c>
      <c r="L363" s="100">
        <v>0</v>
      </c>
      <c r="M363" s="94"/>
      <c r="N363" s="100">
        <v>0</v>
      </c>
    </row>
    <row r="364" spans="1:14">
      <c r="A364" s="108">
        <v>34</v>
      </c>
      <c r="B364" s="109" t="s">
        <v>371</v>
      </c>
      <c r="C364" s="94"/>
      <c r="D364" s="109" t="s">
        <v>420</v>
      </c>
      <c r="F364" s="109"/>
      <c r="G364" s="109">
        <v>0</v>
      </c>
      <c r="H364" s="109">
        <v>0</v>
      </c>
      <c r="I364" s="94"/>
      <c r="J364" s="109"/>
      <c r="K364" s="109">
        <v>0</v>
      </c>
      <c r="L364" s="109">
        <v>0</v>
      </c>
      <c r="M364" s="94"/>
      <c r="N364" s="109">
        <v>0</v>
      </c>
    </row>
    <row r="365" spans="1:14">
      <c r="A365" s="99">
        <v>35</v>
      </c>
      <c r="B365" s="100" t="s">
        <v>361</v>
      </c>
      <c r="C365" s="94"/>
      <c r="D365" s="100" t="s">
        <v>420</v>
      </c>
      <c r="F365" s="100">
        <v>878201782</v>
      </c>
      <c r="G365" s="100">
        <v>0</v>
      </c>
      <c r="H365" s="100">
        <v>878201782</v>
      </c>
      <c r="I365" s="94"/>
      <c r="J365" s="100">
        <v>878201782</v>
      </c>
      <c r="K365" s="100">
        <v>0</v>
      </c>
      <c r="L365" s="100">
        <v>878201782</v>
      </c>
      <c r="M365" s="94"/>
      <c r="N365" s="100">
        <v>0</v>
      </c>
    </row>
    <row r="366" spans="1:14">
      <c r="A366" s="108">
        <v>36</v>
      </c>
      <c r="B366" s="109" t="s">
        <v>1724</v>
      </c>
      <c r="C366" s="94"/>
      <c r="D366" s="109" t="s">
        <v>420</v>
      </c>
      <c r="F366" s="109"/>
      <c r="G366" s="109"/>
      <c r="H366" s="109"/>
      <c r="I366" s="94"/>
      <c r="J366" s="109"/>
      <c r="K366" s="109"/>
      <c r="L366" s="109"/>
      <c r="M366" s="94"/>
      <c r="N366" s="109"/>
    </row>
    <row r="367" spans="1:14">
      <c r="A367" s="99">
        <v>37</v>
      </c>
      <c r="B367" s="100" t="s">
        <v>364</v>
      </c>
      <c r="C367" s="94"/>
      <c r="D367" s="100" t="s">
        <v>420</v>
      </c>
      <c r="F367" s="100">
        <v>492657463</v>
      </c>
      <c r="G367" s="100">
        <v>0</v>
      </c>
      <c r="H367" s="100">
        <v>492657463</v>
      </c>
      <c r="I367" s="94"/>
      <c r="J367" s="100"/>
      <c r="K367" s="100">
        <v>492657463</v>
      </c>
      <c r="L367" s="100">
        <v>492657463</v>
      </c>
      <c r="M367" s="94"/>
      <c r="N367" s="100">
        <v>0</v>
      </c>
    </row>
    <row r="368" spans="1:14">
      <c r="A368" s="108">
        <v>38</v>
      </c>
      <c r="B368" s="109" t="s">
        <v>363</v>
      </c>
      <c r="C368" s="94"/>
      <c r="D368" s="109" t="s">
        <v>404</v>
      </c>
      <c r="F368" s="109">
        <v>256685563</v>
      </c>
      <c r="G368" s="109">
        <v>0</v>
      </c>
      <c r="H368" s="109">
        <v>256685563</v>
      </c>
      <c r="I368" s="94"/>
      <c r="J368" s="109">
        <v>197040451</v>
      </c>
      <c r="K368" s="109">
        <v>0</v>
      </c>
      <c r="L368" s="109">
        <v>197040451</v>
      </c>
      <c r="M368" s="94"/>
      <c r="N368" s="109">
        <v>59645112</v>
      </c>
    </row>
    <row r="369" spans="1:14">
      <c r="A369" s="99">
        <v>39</v>
      </c>
      <c r="B369" s="100" t="s">
        <v>374</v>
      </c>
      <c r="C369" s="94"/>
      <c r="D369" s="100" t="s">
        <v>404</v>
      </c>
      <c r="F369" s="100"/>
      <c r="G369" s="100">
        <v>0</v>
      </c>
      <c r="H369" s="100">
        <v>0</v>
      </c>
      <c r="I369" s="94"/>
      <c r="J369" s="100">
        <v>5625856</v>
      </c>
      <c r="K369" s="100">
        <v>0</v>
      </c>
      <c r="L369" s="100">
        <v>5625856</v>
      </c>
      <c r="M369" s="94"/>
      <c r="N369" s="100">
        <v>-5625856</v>
      </c>
    </row>
    <row r="370" spans="1:14">
      <c r="A370" s="108">
        <v>40</v>
      </c>
      <c r="B370" s="109" t="s">
        <v>367</v>
      </c>
      <c r="C370" s="94"/>
      <c r="D370" s="109" t="s">
        <v>404</v>
      </c>
      <c r="F370" s="109">
        <v>5190000</v>
      </c>
      <c r="G370" s="109">
        <v>0</v>
      </c>
      <c r="H370" s="109">
        <v>5190000</v>
      </c>
      <c r="I370" s="94"/>
      <c r="J370" s="109">
        <v>54438993</v>
      </c>
      <c r="K370" s="109">
        <v>0</v>
      </c>
      <c r="L370" s="109">
        <v>54438993</v>
      </c>
      <c r="M370" s="94"/>
      <c r="N370" s="109">
        <v>-49248993</v>
      </c>
    </row>
    <row r="371" spans="1:14">
      <c r="A371" s="99">
        <v>41</v>
      </c>
      <c r="B371" s="100" t="s">
        <v>362</v>
      </c>
      <c r="C371" s="94"/>
      <c r="D371" s="100" t="s">
        <v>404</v>
      </c>
      <c r="F371" s="100"/>
      <c r="G371" s="100">
        <v>0</v>
      </c>
      <c r="H371" s="100">
        <v>0</v>
      </c>
      <c r="I371" s="94"/>
      <c r="J371" s="100"/>
      <c r="K371" s="100">
        <v>0</v>
      </c>
      <c r="L371" s="100">
        <v>0</v>
      </c>
      <c r="M371" s="94"/>
      <c r="N371" s="100">
        <v>0</v>
      </c>
    </row>
    <row r="372" spans="1:14">
      <c r="A372" s="108">
        <v>42</v>
      </c>
      <c r="B372" s="109" t="s">
        <v>1750</v>
      </c>
      <c r="C372" s="94"/>
      <c r="D372" s="109" t="s">
        <v>414</v>
      </c>
      <c r="F372" s="109"/>
      <c r="G372" s="109">
        <v>0</v>
      </c>
      <c r="H372" s="109">
        <v>0</v>
      </c>
      <c r="I372" s="94"/>
      <c r="J372" s="109"/>
      <c r="K372" s="109">
        <v>0</v>
      </c>
      <c r="L372" s="109">
        <v>0</v>
      </c>
      <c r="M372" s="94"/>
      <c r="N372" s="109">
        <v>0</v>
      </c>
    </row>
    <row r="373" spans="1:14">
      <c r="A373" s="99">
        <v>43</v>
      </c>
      <c r="B373" s="100" t="s">
        <v>370</v>
      </c>
      <c r="C373" s="94"/>
      <c r="D373" s="100" t="s">
        <v>420</v>
      </c>
      <c r="F373" s="100">
        <v>14294240</v>
      </c>
      <c r="G373" s="100">
        <v>0</v>
      </c>
      <c r="H373" s="100">
        <v>14294240</v>
      </c>
      <c r="I373" s="94"/>
      <c r="J373" s="100">
        <v>14294241</v>
      </c>
      <c r="K373" s="100">
        <v>0</v>
      </c>
      <c r="L373" s="100">
        <v>14294241</v>
      </c>
      <c r="M373" s="94"/>
      <c r="N373" s="100">
        <v>-1</v>
      </c>
    </row>
    <row r="374" spans="1:14">
      <c r="A374" s="108">
        <v>44</v>
      </c>
      <c r="B374" s="109" t="s">
        <v>368</v>
      </c>
      <c r="C374" s="94"/>
      <c r="D374" s="109" t="s">
        <v>420</v>
      </c>
      <c r="F374" s="109">
        <v>21714972</v>
      </c>
      <c r="G374" s="109">
        <v>0</v>
      </c>
      <c r="H374" s="109">
        <v>21714972</v>
      </c>
      <c r="I374" s="94"/>
      <c r="J374" s="109">
        <v>21715060</v>
      </c>
      <c r="K374" s="109">
        <v>0</v>
      </c>
      <c r="L374" s="109">
        <v>21715060</v>
      </c>
      <c r="M374" s="94"/>
      <c r="N374" s="109">
        <v>-88</v>
      </c>
    </row>
    <row r="375" spans="1:14">
      <c r="A375" s="99">
        <v>45</v>
      </c>
      <c r="B375" s="100" t="s">
        <v>1751</v>
      </c>
      <c r="C375" s="94"/>
      <c r="D375" s="100" t="s">
        <v>420</v>
      </c>
      <c r="F375" s="100"/>
      <c r="G375" s="100">
        <v>0</v>
      </c>
      <c r="H375" s="100">
        <v>0</v>
      </c>
      <c r="I375" s="94"/>
      <c r="J375" s="100"/>
      <c r="K375" s="100">
        <v>0</v>
      </c>
      <c r="L375" s="100"/>
      <c r="M375" s="94"/>
      <c r="N375" s="100">
        <v>0</v>
      </c>
    </row>
    <row r="376" spans="1:14">
      <c r="A376" s="108">
        <v>46</v>
      </c>
      <c r="B376" s="109" t="s">
        <v>366</v>
      </c>
      <c r="C376" s="94"/>
      <c r="D376" s="109" t="s">
        <v>420</v>
      </c>
      <c r="F376" s="109">
        <v>14785001</v>
      </c>
      <c r="G376" s="109">
        <v>0</v>
      </c>
      <c r="H376" s="109">
        <v>14785001</v>
      </c>
      <c r="I376" s="94"/>
      <c r="J376" s="109"/>
      <c r="K376" s="109">
        <v>0</v>
      </c>
      <c r="L376" s="109">
        <v>0</v>
      </c>
      <c r="M376" s="94"/>
      <c r="N376" s="109">
        <v>14785001</v>
      </c>
    </row>
    <row r="377" spans="1:14">
      <c r="A377" s="99">
        <v>47</v>
      </c>
      <c r="B377" s="100" t="s">
        <v>1752</v>
      </c>
      <c r="C377" s="94"/>
      <c r="D377" s="100" t="s">
        <v>403</v>
      </c>
      <c r="F377" s="100">
        <v>6826000</v>
      </c>
      <c r="G377" s="100">
        <v>0</v>
      </c>
      <c r="H377" s="100">
        <v>6826000</v>
      </c>
      <c r="I377" s="94"/>
      <c r="J377" s="100"/>
      <c r="K377" s="100">
        <v>0</v>
      </c>
      <c r="L377" s="100">
        <v>0</v>
      </c>
      <c r="M377" s="94"/>
      <c r="N377" s="100">
        <v>6826000</v>
      </c>
    </row>
    <row r="378" spans="1:14">
      <c r="A378" s="108">
        <v>48</v>
      </c>
      <c r="B378" s="109" t="s">
        <v>435</v>
      </c>
      <c r="C378" s="94"/>
      <c r="D378" s="109" t="s">
        <v>425</v>
      </c>
      <c r="F378" s="109">
        <v>183138105</v>
      </c>
      <c r="G378" s="109">
        <v>0</v>
      </c>
      <c r="H378" s="109">
        <v>183138105</v>
      </c>
      <c r="I378" s="94"/>
      <c r="J378" s="109">
        <v>156405003</v>
      </c>
      <c r="K378" s="109">
        <v>0</v>
      </c>
      <c r="L378" s="109">
        <v>156405003</v>
      </c>
      <c r="M378" s="94"/>
      <c r="N378" s="109">
        <v>26733102</v>
      </c>
    </row>
    <row r="379" spans="1:14">
      <c r="A379" s="99">
        <v>49</v>
      </c>
      <c r="B379" s="100" t="s">
        <v>452</v>
      </c>
      <c r="C379" s="94"/>
      <c r="D379" s="100" t="s">
        <v>426</v>
      </c>
      <c r="F379" s="100"/>
      <c r="G379" s="100">
        <v>0</v>
      </c>
      <c r="H379" s="100">
        <v>0</v>
      </c>
      <c r="I379" s="94"/>
      <c r="J379" s="100"/>
      <c r="K379" s="100">
        <v>0</v>
      </c>
      <c r="L379" s="100">
        <v>0</v>
      </c>
      <c r="M379" s="94"/>
      <c r="N379" s="100">
        <v>0</v>
      </c>
    </row>
    <row r="380" spans="1:14">
      <c r="A380" s="108">
        <v>50</v>
      </c>
      <c r="B380" s="109" t="s">
        <v>1753</v>
      </c>
      <c r="C380" s="94"/>
      <c r="D380" s="109" t="s">
        <v>427</v>
      </c>
      <c r="F380" s="109"/>
      <c r="G380" s="109">
        <v>0</v>
      </c>
      <c r="H380" s="109">
        <v>0</v>
      </c>
      <c r="I380" s="94"/>
      <c r="J380" s="109"/>
      <c r="K380" s="109">
        <v>0</v>
      </c>
      <c r="L380" s="109">
        <v>0</v>
      </c>
      <c r="M380" s="94"/>
      <c r="N380" s="109">
        <v>0</v>
      </c>
    </row>
    <row r="381" spans="1:14">
      <c r="A381" s="99">
        <v>51</v>
      </c>
      <c r="B381" s="100" t="s">
        <v>1754</v>
      </c>
      <c r="C381" s="94"/>
      <c r="D381" s="100" t="s">
        <v>1725</v>
      </c>
      <c r="F381" s="100">
        <v>46599227</v>
      </c>
      <c r="G381" s="100">
        <v>0</v>
      </c>
      <c r="H381" s="100">
        <v>46599227</v>
      </c>
      <c r="I381" s="94"/>
      <c r="J381" s="100"/>
      <c r="K381" s="100">
        <v>0</v>
      </c>
      <c r="L381" s="100">
        <v>0</v>
      </c>
      <c r="M381" s="94"/>
      <c r="N381" s="100">
        <v>46599227</v>
      </c>
    </row>
    <row r="382" spans="1:14" ht="15" thickBot="1">
      <c r="A382" s="110"/>
      <c r="B382" s="110" t="s">
        <v>1726</v>
      </c>
      <c r="C382" s="94"/>
      <c r="D382" s="111"/>
      <c r="F382" s="111">
        <v>2312138929</v>
      </c>
      <c r="G382" s="111">
        <v>0</v>
      </c>
      <c r="H382" s="111">
        <v>2312138929</v>
      </c>
      <c r="I382" s="94"/>
      <c r="J382" s="111">
        <v>1400099051</v>
      </c>
      <c r="K382" s="111">
        <v>786555448</v>
      </c>
      <c r="L382" s="111">
        <v>2186654499</v>
      </c>
      <c r="M382" s="94"/>
      <c r="N382" s="111">
        <v>125484430</v>
      </c>
    </row>
    <row r="384" spans="1:14">
      <c r="B384" s="93" t="s">
        <v>1713</v>
      </c>
      <c r="C384" s="94"/>
      <c r="D384" s="94"/>
      <c r="E384" s="94"/>
      <c r="F384" s="113" t="s">
        <v>24</v>
      </c>
      <c r="G384" s="113" t="s">
        <v>1761</v>
      </c>
      <c r="H384" s="94"/>
      <c r="I384" s="94"/>
      <c r="J384" s="94"/>
      <c r="K384" s="93" t="s">
        <v>1714</v>
      </c>
      <c r="L384" s="96">
        <v>2020</v>
      </c>
    </row>
    <row r="386" spans="1:14">
      <c r="A386" s="866" t="s">
        <v>0</v>
      </c>
      <c r="B386" s="862" t="s">
        <v>550</v>
      </c>
      <c r="C386" s="94"/>
      <c r="D386" s="868" t="s">
        <v>1715</v>
      </c>
      <c r="F386" s="864" t="s">
        <v>1716</v>
      </c>
      <c r="G386" s="864"/>
      <c r="H386" s="864"/>
      <c r="I386" s="94"/>
      <c r="J386" s="864" t="s">
        <v>1717</v>
      </c>
      <c r="K386" s="864"/>
      <c r="L386" s="864"/>
      <c r="M386" s="94"/>
      <c r="N386" s="862" t="s">
        <v>1718</v>
      </c>
    </row>
    <row r="387" spans="1:14" ht="15" thickBot="1">
      <c r="A387" s="867"/>
      <c r="B387" s="863"/>
      <c r="C387" s="94"/>
      <c r="D387" s="869"/>
      <c r="F387" s="104" t="s">
        <v>1719</v>
      </c>
      <c r="G387" s="104" t="s">
        <v>1720</v>
      </c>
      <c r="H387" s="104" t="s">
        <v>1721</v>
      </c>
      <c r="I387" s="94"/>
      <c r="J387" s="104" t="s">
        <v>1719</v>
      </c>
      <c r="K387" s="104" t="s">
        <v>1720</v>
      </c>
      <c r="L387" s="104" t="s">
        <v>1721</v>
      </c>
      <c r="M387" s="94"/>
      <c r="N387" s="863"/>
    </row>
    <row r="388" spans="1:14">
      <c r="A388" s="870" t="s">
        <v>1116</v>
      </c>
      <c r="B388" s="870"/>
      <c r="C388" s="94"/>
      <c r="D388" s="106"/>
      <c r="F388" s="106">
        <v>0</v>
      </c>
      <c r="G388" s="106">
        <v>0</v>
      </c>
      <c r="H388" s="106">
        <v>0</v>
      </c>
      <c r="I388" s="105"/>
      <c r="J388" s="106">
        <v>0</v>
      </c>
      <c r="K388" s="106">
        <v>0</v>
      </c>
      <c r="L388" s="106">
        <v>0</v>
      </c>
      <c r="M388" s="105"/>
      <c r="N388" s="106">
        <v>0</v>
      </c>
    </row>
    <row r="389" spans="1:14">
      <c r="A389" s="108">
        <v>1</v>
      </c>
      <c r="B389" s="109" t="s">
        <v>1732</v>
      </c>
      <c r="C389" s="94"/>
      <c r="D389" s="109" t="s">
        <v>407</v>
      </c>
      <c r="F389" s="109"/>
      <c r="G389" s="109">
        <v>0</v>
      </c>
      <c r="H389" s="109">
        <v>0</v>
      </c>
      <c r="I389" s="94"/>
      <c r="J389" s="109"/>
      <c r="K389" s="109">
        <v>0</v>
      </c>
      <c r="L389" s="109">
        <v>0</v>
      </c>
      <c r="M389" s="94"/>
      <c r="N389" s="109">
        <v>0</v>
      </c>
    </row>
    <row r="390" spans="1:14">
      <c r="A390" s="99">
        <v>2</v>
      </c>
      <c r="B390" s="100" t="s">
        <v>447</v>
      </c>
      <c r="C390" s="94"/>
      <c r="D390" s="100" t="s">
        <v>407</v>
      </c>
      <c r="F390" s="100"/>
      <c r="G390" s="100">
        <v>0</v>
      </c>
      <c r="H390" s="100">
        <v>0</v>
      </c>
      <c r="I390" s="94"/>
      <c r="J390" s="100"/>
      <c r="K390" s="100">
        <v>0</v>
      </c>
      <c r="L390" s="100">
        <v>0</v>
      </c>
      <c r="M390" s="94"/>
      <c r="N390" s="100">
        <v>0</v>
      </c>
    </row>
    <row r="391" spans="1:14">
      <c r="A391" s="108">
        <v>3</v>
      </c>
      <c r="B391" s="109" t="s">
        <v>448</v>
      </c>
      <c r="C391" s="94"/>
      <c r="D391" s="109" t="s">
        <v>407</v>
      </c>
      <c r="F391" s="109"/>
      <c r="G391" s="109">
        <v>0</v>
      </c>
      <c r="H391" s="109">
        <v>0</v>
      </c>
      <c r="I391" s="94"/>
      <c r="J391" s="109"/>
      <c r="K391" s="109">
        <v>0</v>
      </c>
      <c r="L391" s="109">
        <v>0</v>
      </c>
      <c r="M391" s="94"/>
      <c r="N391" s="109">
        <v>0</v>
      </c>
    </row>
    <row r="392" spans="1:14">
      <c r="A392" s="99">
        <v>4</v>
      </c>
      <c r="B392" s="100" t="s">
        <v>1733</v>
      </c>
      <c r="C392" s="94"/>
      <c r="D392" s="100" t="s">
        <v>439</v>
      </c>
      <c r="F392" s="100"/>
      <c r="G392" s="100">
        <v>0</v>
      </c>
      <c r="H392" s="100">
        <v>0</v>
      </c>
      <c r="I392" s="94"/>
      <c r="J392" s="100"/>
      <c r="K392" s="100">
        <v>0</v>
      </c>
      <c r="L392" s="100">
        <v>0</v>
      </c>
      <c r="M392" s="94"/>
      <c r="N392" s="100">
        <v>0</v>
      </c>
    </row>
    <row r="393" spans="1:14">
      <c r="A393" s="108">
        <v>5</v>
      </c>
      <c r="B393" s="109" t="s">
        <v>1734</v>
      </c>
      <c r="C393" s="94"/>
      <c r="D393" s="109" t="s">
        <v>439</v>
      </c>
      <c r="F393" s="109"/>
      <c r="G393" s="109">
        <v>0</v>
      </c>
      <c r="H393" s="109">
        <v>0</v>
      </c>
      <c r="I393" s="94"/>
      <c r="J393" s="109"/>
      <c r="K393" s="109">
        <v>0</v>
      </c>
      <c r="L393" s="109">
        <v>0</v>
      </c>
      <c r="M393" s="94"/>
      <c r="N393" s="109">
        <v>0</v>
      </c>
    </row>
    <row r="394" spans="1:14">
      <c r="A394" s="99">
        <v>6</v>
      </c>
      <c r="B394" s="100" t="s">
        <v>1735</v>
      </c>
      <c r="C394" s="94"/>
      <c r="D394" s="100" t="s">
        <v>439</v>
      </c>
      <c r="F394" s="100"/>
      <c r="G394" s="100">
        <v>0</v>
      </c>
      <c r="H394" s="100">
        <v>0</v>
      </c>
      <c r="I394" s="94"/>
      <c r="J394" s="100"/>
      <c r="K394" s="100">
        <v>0</v>
      </c>
      <c r="L394" s="100">
        <v>0</v>
      </c>
      <c r="M394" s="94"/>
      <c r="N394" s="100">
        <v>0</v>
      </c>
    </row>
    <row r="395" spans="1:14">
      <c r="A395" s="865" t="s">
        <v>1722</v>
      </c>
      <c r="B395" s="865"/>
      <c r="C395" s="94"/>
      <c r="D395" s="106"/>
      <c r="F395" s="106">
        <v>0</v>
      </c>
      <c r="G395" s="106">
        <v>0</v>
      </c>
      <c r="H395" s="106">
        <v>0</v>
      </c>
      <c r="I395" s="105"/>
      <c r="J395" s="106">
        <v>0</v>
      </c>
      <c r="K395" s="106">
        <v>0</v>
      </c>
      <c r="L395" s="106">
        <v>0</v>
      </c>
      <c r="M395" s="105"/>
      <c r="N395" s="106">
        <v>0</v>
      </c>
    </row>
    <row r="396" spans="1:14">
      <c r="A396" s="108">
        <v>7</v>
      </c>
      <c r="B396" s="109" t="s">
        <v>1736</v>
      </c>
      <c r="C396" s="94"/>
      <c r="D396" s="109" t="s">
        <v>407</v>
      </c>
      <c r="F396" s="109"/>
      <c r="G396" s="109">
        <v>0</v>
      </c>
      <c r="H396" s="109">
        <v>0</v>
      </c>
      <c r="I396" s="94"/>
      <c r="J396" s="109"/>
      <c r="K396" s="109">
        <v>0</v>
      </c>
      <c r="L396" s="109">
        <v>0</v>
      </c>
      <c r="M396" s="94"/>
      <c r="N396" s="109">
        <v>0</v>
      </c>
    </row>
    <row r="397" spans="1:14">
      <c r="A397" s="99">
        <v>8</v>
      </c>
      <c r="B397" s="100" t="s">
        <v>1737</v>
      </c>
      <c r="C397" s="94"/>
      <c r="D397" s="100" t="s">
        <v>407</v>
      </c>
      <c r="F397" s="100"/>
      <c r="G397" s="100">
        <v>0</v>
      </c>
      <c r="H397" s="100">
        <v>0</v>
      </c>
      <c r="I397" s="94"/>
      <c r="J397" s="100"/>
      <c r="K397" s="100">
        <v>0</v>
      </c>
      <c r="L397" s="100">
        <v>0</v>
      </c>
      <c r="M397" s="94"/>
      <c r="N397" s="100">
        <v>0</v>
      </c>
    </row>
    <row r="398" spans="1:14">
      <c r="A398" s="108">
        <v>9</v>
      </c>
      <c r="B398" s="109" t="s">
        <v>1738</v>
      </c>
      <c r="C398" s="94"/>
      <c r="D398" s="109" t="s">
        <v>407</v>
      </c>
      <c r="F398" s="109"/>
      <c r="G398" s="109">
        <v>0</v>
      </c>
      <c r="H398" s="109">
        <v>0</v>
      </c>
      <c r="I398" s="94"/>
      <c r="J398" s="109"/>
      <c r="K398" s="109">
        <v>0</v>
      </c>
      <c r="L398" s="109">
        <v>0</v>
      </c>
      <c r="M398" s="94"/>
      <c r="N398" s="109">
        <v>0</v>
      </c>
    </row>
    <row r="399" spans="1:14">
      <c r="A399" s="99">
        <v>10</v>
      </c>
      <c r="B399" s="100" t="s">
        <v>1739</v>
      </c>
      <c r="C399" s="94"/>
      <c r="D399" s="100" t="s">
        <v>409</v>
      </c>
      <c r="F399" s="100"/>
      <c r="G399" s="100">
        <v>0</v>
      </c>
      <c r="H399" s="100">
        <v>0</v>
      </c>
      <c r="I399" s="94"/>
      <c r="J399" s="100"/>
      <c r="K399" s="100">
        <v>0</v>
      </c>
      <c r="L399" s="100">
        <v>0</v>
      </c>
      <c r="M399" s="94"/>
      <c r="N399" s="100">
        <v>0</v>
      </c>
    </row>
    <row r="400" spans="1:14">
      <c r="A400" s="108">
        <v>11</v>
      </c>
      <c r="B400" s="109" t="s">
        <v>1740</v>
      </c>
      <c r="C400" s="94"/>
      <c r="D400" s="109" t="s">
        <v>409</v>
      </c>
      <c r="F400" s="109"/>
      <c r="G400" s="109">
        <v>0</v>
      </c>
      <c r="H400" s="109">
        <v>0</v>
      </c>
      <c r="I400" s="94"/>
      <c r="J400" s="109"/>
      <c r="K400" s="109">
        <v>0</v>
      </c>
      <c r="L400" s="109">
        <v>0</v>
      </c>
      <c r="M400" s="94"/>
      <c r="N400" s="109">
        <v>0</v>
      </c>
    </row>
    <row r="401" spans="1:14">
      <c r="A401" s="99">
        <v>12</v>
      </c>
      <c r="B401" s="100" t="s">
        <v>1741</v>
      </c>
      <c r="C401" s="94"/>
      <c r="D401" s="100" t="s">
        <v>409</v>
      </c>
      <c r="F401" s="100"/>
      <c r="G401" s="100">
        <v>0</v>
      </c>
      <c r="H401" s="100">
        <v>0</v>
      </c>
      <c r="I401" s="94"/>
      <c r="J401" s="100"/>
      <c r="K401" s="100">
        <v>0</v>
      </c>
      <c r="L401" s="100">
        <v>0</v>
      </c>
      <c r="M401" s="94"/>
      <c r="N401" s="100">
        <v>0</v>
      </c>
    </row>
    <row r="402" spans="1:14">
      <c r="A402" s="865" t="s">
        <v>1432</v>
      </c>
      <c r="B402" s="865"/>
      <c r="C402" s="94"/>
      <c r="D402" s="106"/>
      <c r="F402" s="106">
        <v>0</v>
      </c>
      <c r="G402" s="106">
        <v>0</v>
      </c>
      <c r="H402" s="106">
        <v>0</v>
      </c>
      <c r="I402" s="105"/>
      <c r="J402" s="106">
        <v>0</v>
      </c>
      <c r="K402" s="106">
        <v>0</v>
      </c>
      <c r="L402" s="106">
        <v>0</v>
      </c>
      <c r="M402" s="105"/>
      <c r="N402" s="106">
        <v>0</v>
      </c>
    </row>
    <row r="403" spans="1:14">
      <c r="A403" s="99">
        <v>13</v>
      </c>
      <c r="B403" s="100" t="s">
        <v>1742</v>
      </c>
      <c r="C403" s="94"/>
      <c r="D403" s="100"/>
      <c r="F403" s="100"/>
      <c r="G403" s="100">
        <v>0</v>
      </c>
      <c r="H403" s="100">
        <v>0</v>
      </c>
      <c r="I403" s="94"/>
      <c r="J403" s="100"/>
      <c r="K403" s="100">
        <v>0</v>
      </c>
      <c r="L403" s="100">
        <v>0</v>
      </c>
      <c r="M403" s="94"/>
      <c r="N403" s="100">
        <v>0</v>
      </c>
    </row>
    <row r="404" spans="1:14">
      <c r="A404" s="108">
        <v>14</v>
      </c>
      <c r="B404" s="109" t="s">
        <v>1743</v>
      </c>
      <c r="C404" s="94"/>
      <c r="D404" s="109"/>
      <c r="F404" s="109"/>
      <c r="G404" s="109">
        <v>0</v>
      </c>
      <c r="H404" s="109">
        <v>0</v>
      </c>
      <c r="I404" s="94"/>
      <c r="J404" s="109"/>
      <c r="K404" s="109">
        <v>0</v>
      </c>
      <c r="L404" s="109">
        <v>0</v>
      </c>
      <c r="M404" s="94"/>
      <c r="N404" s="109">
        <v>0</v>
      </c>
    </row>
    <row r="405" spans="1:14">
      <c r="A405" s="99">
        <v>15</v>
      </c>
      <c r="B405" s="100" t="s">
        <v>1744</v>
      </c>
      <c r="C405" s="94"/>
      <c r="D405" s="100"/>
      <c r="F405" s="100"/>
      <c r="G405" s="100">
        <v>0</v>
      </c>
      <c r="H405" s="100">
        <v>0</v>
      </c>
      <c r="I405" s="94"/>
      <c r="J405" s="100"/>
      <c r="K405" s="100">
        <v>0</v>
      </c>
      <c r="L405" s="100">
        <v>0</v>
      </c>
      <c r="M405" s="94"/>
      <c r="N405" s="100">
        <v>0</v>
      </c>
    </row>
    <row r="406" spans="1:14">
      <c r="A406" s="865" t="s">
        <v>1434</v>
      </c>
      <c r="B406" s="865"/>
      <c r="C406" s="94"/>
      <c r="D406" s="106"/>
      <c r="F406" s="106">
        <v>0</v>
      </c>
      <c r="G406" s="106">
        <v>0</v>
      </c>
      <c r="H406" s="106">
        <v>0</v>
      </c>
      <c r="I406" s="105"/>
      <c r="J406" s="106">
        <v>0</v>
      </c>
      <c r="K406" s="106">
        <v>0</v>
      </c>
      <c r="L406" s="106">
        <v>0</v>
      </c>
      <c r="M406" s="105"/>
      <c r="N406" s="106">
        <v>0</v>
      </c>
    </row>
    <row r="407" spans="1:14">
      <c r="A407" s="99">
        <v>16</v>
      </c>
      <c r="B407" s="100" t="s">
        <v>1129</v>
      </c>
      <c r="C407" s="94"/>
      <c r="D407" s="100" t="s">
        <v>414</v>
      </c>
      <c r="F407" s="100"/>
      <c r="G407" s="100">
        <v>0</v>
      </c>
      <c r="H407" s="100">
        <v>0</v>
      </c>
      <c r="I407" s="94"/>
      <c r="J407" s="100"/>
      <c r="K407" s="100">
        <v>0</v>
      </c>
      <c r="L407" s="100">
        <v>0</v>
      </c>
      <c r="M407" s="94"/>
      <c r="N407" s="100">
        <v>0</v>
      </c>
    </row>
    <row r="408" spans="1:14">
      <c r="A408" s="108">
        <v>17</v>
      </c>
      <c r="B408" s="109" t="s">
        <v>1130</v>
      </c>
      <c r="C408" s="94"/>
      <c r="D408" s="109" t="s">
        <v>414</v>
      </c>
      <c r="F408" s="109"/>
      <c r="G408" s="109">
        <v>0</v>
      </c>
      <c r="H408" s="109">
        <v>0</v>
      </c>
      <c r="I408" s="94"/>
      <c r="J408" s="109"/>
      <c r="K408" s="109">
        <v>0</v>
      </c>
      <c r="L408" s="109">
        <v>0</v>
      </c>
      <c r="M408" s="94"/>
      <c r="N408" s="109">
        <v>0</v>
      </c>
    </row>
    <row r="409" spans="1:14">
      <c r="A409" s="99">
        <v>18</v>
      </c>
      <c r="B409" s="100" t="s">
        <v>365</v>
      </c>
      <c r="C409" s="94"/>
      <c r="D409" s="100" t="s">
        <v>414</v>
      </c>
      <c r="F409" s="100"/>
      <c r="G409" s="100">
        <v>0</v>
      </c>
      <c r="H409" s="100">
        <v>0</v>
      </c>
      <c r="I409" s="94"/>
      <c r="J409" s="100"/>
      <c r="K409" s="100">
        <v>0</v>
      </c>
      <c r="L409" s="100">
        <v>0</v>
      </c>
      <c r="M409" s="94"/>
      <c r="N409" s="100">
        <v>0</v>
      </c>
    </row>
    <row r="410" spans="1:14">
      <c r="A410" s="865" t="s">
        <v>1117</v>
      </c>
      <c r="B410" s="865"/>
      <c r="C410" s="94"/>
      <c r="D410" s="106"/>
      <c r="F410" s="106">
        <v>0</v>
      </c>
      <c r="G410" s="106">
        <v>0</v>
      </c>
      <c r="H410" s="106">
        <v>0</v>
      </c>
      <c r="I410" s="105"/>
      <c r="J410" s="106">
        <v>0</v>
      </c>
      <c r="K410" s="106">
        <v>0</v>
      </c>
      <c r="L410" s="106">
        <v>0</v>
      </c>
      <c r="M410" s="105"/>
      <c r="N410" s="106">
        <v>0</v>
      </c>
    </row>
    <row r="411" spans="1:14">
      <c r="A411" s="108">
        <v>19</v>
      </c>
      <c r="B411" s="109" t="s">
        <v>437</v>
      </c>
      <c r="C411" s="94"/>
      <c r="D411" s="109" t="s">
        <v>407</v>
      </c>
      <c r="F411" s="109">
        <v>0</v>
      </c>
      <c r="G411" s="109">
        <v>0</v>
      </c>
      <c r="H411" s="109">
        <v>0</v>
      </c>
      <c r="I411" s="94"/>
      <c r="J411" s="109">
        <v>0</v>
      </c>
      <c r="K411" s="109">
        <v>0</v>
      </c>
      <c r="L411" s="109">
        <v>0</v>
      </c>
      <c r="M411" s="94"/>
      <c r="N411" s="109">
        <v>0</v>
      </c>
    </row>
    <row r="412" spans="1:14">
      <c r="A412" s="99">
        <v>20</v>
      </c>
      <c r="B412" s="100" t="s">
        <v>1745</v>
      </c>
      <c r="C412" s="94"/>
      <c r="D412" s="100" t="s">
        <v>407</v>
      </c>
      <c r="F412" s="100">
        <v>0</v>
      </c>
      <c r="G412" s="100">
        <v>0</v>
      </c>
      <c r="H412" s="100">
        <v>0</v>
      </c>
      <c r="I412" s="94"/>
      <c r="J412" s="100">
        <v>0</v>
      </c>
      <c r="K412" s="100">
        <v>0</v>
      </c>
      <c r="L412" s="100">
        <v>0</v>
      </c>
      <c r="M412" s="94"/>
      <c r="N412" s="100">
        <v>0</v>
      </c>
    </row>
    <row r="413" spans="1:14">
      <c r="A413" s="108">
        <v>21</v>
      </c>
      <c r="B413" s="109" t="s">
        <v>438</v>
      </c>
      <c r="C413" s="94"/>
      <c r="D413" s="109" t="s">
        <v>407</v>
      </c>
      <c r="F413" s="109">
        <v>0</v>
      </c>
      <c r="G413" s="109">
        <v>0</v>
      </c>
      <c r="H413" s="109">
        <v>0</v>
      </c>
      <c r="I413" s="94"/>
      <c r="J413" s="109">
        <v>0</v>
      </c>
      <c r="K413" s="109">
        <v>0</v>
      </c>
      <c r="L413" s="109">
        <v>0</v>
      </c>
      <c r="M413" s="94"/>
      <c r="N413" s="109">
        <v>0</v>
      </c>
    </row>
    <row r="414" spans="1:14">
      <c r="A414" s="99">
        <v>22</v>
      </c>
      <c r="B414" s="100" t="s">
        <v>451</v>
      </c>
      <c r="C414" s="94"/>
      <c r="D414" s="100" t="s">
        <v>407</v>
      </c>
      <c r="F414" s="100">
        <v>0</v>
      </c>
      <c r="G414" s="100">
        <v>0</v>
      </c>
      <c r="H414" s="100">
        <v>0</v>
      </c>
      <c r="I414" s="94"/>
      <c r="J414" s="100">
        <v>0</v>
      </c>
      <c r="K414" s="100">
        <v>0</v>
      </c>
      <c r="L414" s="100">
        <v>0</v>
      </c>
      <c r="M414" s="94"/>
      <c r="N414" s="100">
        <v>0</v>
      </c>
    </row>
    <row r="415" spans="1:14">
      <c r="A415" s="108">
        <v>23</v>
      </c>
      <c r="B415" s="109" t="s">
        <v>450</v>
      </c>
      <c r="C415" s="94"/>
      <c r="D415" s="109" t="s">
        <v>407</v>
      </c>
      <c r="F415" s="109">
        <v>0</v>
      </c>
      <c r="G415" s="109">
        <v>0</v>
      </c>
      <c r="H415" s="109">
        <v>0</v>
      </c>
      <c r="I415" s="94"/>
      <c r="J415" s="109">
        <v>0</v>
      </c>
      <c r="K415" s="109">
        <v>0</v>
      </c>
      <c r="L415" s="109">
        <v>0</v>
      </c>
      <c r="M415" s="94"/>
      <c r="N415" s="109">
        <v>0</v>
      </c>
    </row>
    <row r="416" spans="1:14">
      <c r="A416" s="99">
        <v>24</v>
      </c>
      <c r="B416" s="100" t="s">
        <v>1746</v>
      </c>
      <c r="C416" s="94"/>
      <c r="D416" s="100" t="s">
        <v>407</v>
      </c>
      <c r="F416" s="100">
        <v>0</v>
      </c>
      <c r="G416" s="100">
        <v>0</v>
      </c>
      <c r="H416" s="100">
        <v>0</v>
      </c>
      <c r="I416" s="94"/>
      <c r="J416" s="100">
        <v>0</v>
      </c>
      <c r="K416" s="100">
        <v>0</v>
      </c>
      <c r="L416" s="100">
        <v>0</v>
      </c>
      <c r="M416" s="94"/>
      <c r="N416" s="100">
        <v>0</v>
      </c>
    </row>
    <row r="417" spans="1:14">
      <c r="A417" s="108">
        <v>25</v>
      </c>
      <c r="B417" s="109" t="s">
        <v>444</v>
      </c>
      <c r="C417" s="94"/>
      <c r="D417" s="109" t="s">
        <v>407</v>
      </c>
      <c r="F417" s="109"/>
      <c r="G417" s="109">
        <v>0</v>
      </c>
      <c r="H417" s="109">
        <v>0</v>
      </c>
      <c r="I417" s="94"/>
      <c r="J417" s="109"/>
      <c r="K417" s="109">
        <v>0</v>
      </c>
      <c r="L417" s="109">
        <v>0</v>
      </c>
      <c r="M417" s="94"/>
      <c r="N417" s="109">
        <v>0</v>
      </c>
    </row>
    <row r="418" spans="1:14">
      <c r="A418" s="99">
        <v>26</v>
      </c>
      <c r="B418" s="100" t="s">
        <v>1747</v>
      </c>
      <c r="C418" s="94"/>
      <c r="D418" s="100" t="s">
        <v>407</v>
      </c>
      <c r="F418" s="100">
        <v>0</v>
      </c>
      <c r="G418" s="100">
        <v>0</v>
      </c>
      <c r="H418" s="100">
        <v>0</v>
      </c>
      <c r="I418" s="94"/>
      <c r="J418" s="100">
        <v>0</v>
      </c>
      <c r="K418" s="100">
        <v>0</v>
      </c>
      <c r="L418" s="100">
        <v>0</v>
      </c>
      <c r="M418" s="94"/>
      <c r="N418" s="100">
        <v>0</v>
      </c>
    </row>
    <row r="419" spans="1:14">
      <c r="A419" s="108">
        <v>27</v>
      </c>
      <c r="B419" s="109" t="s">
        <v>440</v>
      </c>
      <c r="C419" s="94"/>
      <c r="D419" s="109" t="s">
        <v>439</v>
      </c>
      <c r="F419" s="109">
        <v>0</v>
      </c>
      <c r="G419" s="109">
        <v>0</v>
      </c>
      <c r="H419" s="109">
        <v>0</v>
      </c>
      <c r="I419" s="94"/>
      <c r="J419" s="109">
        <v>0</v>
      </c>
      <c r="K419" s="109">
        <v>0</v>
      </c>
      <c r="L419" s="109">
        <v>0</v>
      </c>
      <c r="M419" s="94"/>
      <c r="N419" s="109">
        <v>0</v>
      </c>
    </row>
    <row r="420" spans="1:14">
      <c r="A420" s="99">
        <v>28</v>
      </c>
      <c r="B420" s="100" t="s">
        <v>1748</v>
      </c>
      <c r="C420" s="94"/>
      <c r="D420" s="100" t="s">
        <v>407</v>
      </c>
      <c r="F420" s="100">
        <v>0</v>
      </c>
      <c r="G420" s="100">
        <v>0</v>
      </c>
      <c r="H420" s="100">
        <v>0</v>
      </c>
      <c r="I420" s="94"/>
      <c r="J420" s="100">
        <v>0</v>
      </c>
      <c r="K420" s="100">
        <v>0</v>
      </c>
      <c r="L420" s="100">
        <v>0</v>
      </c>
      <c r="M420" s="94"/>
      <c r="N420" s="100">
        <v>0</v>
      </c>
    </row>
    <row r="421" spans="1:14">
      <c r="A421" s="108">
        <v>29</v>
      </c>
      <c r="B421" s="109" t="s">
        <v>1749</v>
      </c>
      <c r="C421" s="94"/>
      <c r="D421" s="109" t="s">
        <v>14</v>
      </c>
      <c r="F421" s="109">
        <v>0</v>
      </c>
      <c r="G421" s="109">
        <v>0</v>
      </c>
      <c r="H421" s="109">
        <v>0</v>
      </c>
      <c r="I421" s="94"/>
      <c r="J421" s="109">
        <v>0</v>
      </c>
      <c r="K421" s="109">
        <v>0</v>
      </c>
      <c r="L421" s="109">
        <v>0</v>
      </c>
      <c r="M421" s="94"/>
      <c r="N421" s="109">
        <v>0</v>
      </c>
    </row>
    <row r="422" spans="1:14">
      <c r="A422" s="865" t="s">
        <v>1723</v>
      </c>
      <c r="B422" s="865"/>
      <c r="C422" s="94"/>
      <c r="D422" s="106"/>
      <c r="F422" s="106">
        <v>539054307</v>
      </c>
      <c r="G422" s="106">
        <v>0</v>
      </c>
      <c r="H422" s="106">
        <v>539054307</v>
      </c>
      <c r="I422" s="105"/>
      <c r="J422" s="106">
        <v>533372454</v>
      </c>
      <c r="K422" s="106">
        <v>0</v>
      </c>
      <c r="L422" s="106">
        <v>533372454</v>
      </c>
      <c r="M422" s="105"/>
      <c r="N422" s="106">
        <v>5681853</v>
      </c>
    </row>
    <row r="423" spans="1:14">
      <c r="A423" s="108">
        <v>30</v>
      </c>
      <c r="B423" s="109" t="s">
        <v>360</v>
      </c>
      <c r="C423" s="94"/>
      <c r="D423" s="109" t="s">
        <v>420</v>
      </c>
      <c r="F423" s="109">
        <v>380872312</v>
      </c>
      <c r="G423" s="109">
        <v>0</v>
      </c>
      <c r="H423" s="109">
        <v>380872312</v>
      </c>
      <c r="I423" s="94"/>
      <c r="J423" s="109">
        <v>380872312</v>
      </c>
      <c r="K423" s="109">
        <v>0</v>
      </c>
      <c r="L423" s="109">
        <v>380872312</v>
      </c>
      <c r="M423" s="94"/>
      <c r="N423" s="109">
        <v>0</v>
      </c>
    </row>
    <row r="424" spans="1:14">
      <c r="A424" s="99">
        <v>31</v>
      </c>
      <c r="B424" s="100" t="s">
        <v>373</v>
      </c>
      <c r="C424" s="94"/>
      <c r="D424" s="100" t="s">
        <v>420</v>
      </c>
      <c r="F424" s="100"/>
      <c r="G424" s="100">
        <v>0</v>
      </c>
      <c r="H424" s="100">
        <v>0</v>
      </c>
      <c r="I424" s="94"/>
      <c r="J424" s="100"/>
      <c r="K424" s="100">
        <v>0</v>
      </c>
      <c r="L424" s="100">
        <v>0</v>
      </c>
      <c r="M424" s="94"/>
      <c r="N424" s="100">
        <v>0</v>
      </c>
    </row>
    <row r="425" spans="1:14">
      <c r="A425" s="108">
        <v>32</v>
      </c>
      <c r="B425" s="109" t="s">
        <v>369</v>
      </c>
      <c r="C425" s="94"/>
      <c r="D425" s="109" t="s">
        <v>420</v>
      </c>
      <c r="F425" s="109"/>
      <c r="G425" s="109">
        <v>0</v>
      </c>
      <c r="H425" s="109">
        <v>0</v>
      </c>
      <c r="I425" s="94"/>
      <c r="J425" s="109"/>
      <c r="K425" s="109">
        <v>0</v>
      </c>
      <c r="L425" s="109">
        <v>0</v>
      </c>
      <c r="M425" s="94"/>
      <c r="N425" s="109">
        <v>0</v>
      </c>
    </row>
    <row r="426" spans="1:14">
      <c r="A426" s="99">
        <v>33</v>
      </c>
      <c r="B426" s="100" t="s">
        <v>375</v>
      </c>
      <c r="C426" s="94"/>
      <c r="D426" s="100" t="s">
        <v>420</v>
      </c>
      <c r="F426" s="100"/>
      <c r="G426" s="100">
        <v>0</v>
      </c>
      <c r="H426" s="100">
        <v>0</v>
      </c>
      <c r="I426" s="94"/>
      <c r="J426" s="100"/>
      <c r="K426" s="100">
        <v>0</v>
      </c>
      <c r="L426" s="100">
        <v>0</v>
      </c>
      <c r="M426" s="94"/>
      <c r="N426" s="100">
        <v>0</v>
      </c>
    </row>
    <row r="427" spans="1:14">
      <c r="A427" s="108">
        <v>34</v>
      </c>
      <c r="B427" s="109" t="s">
        <v>371</v>
      </c>
      <c r="C427" s="94"/>
      <c r="D427" s="109" t="s">
        <v>420</v>
      </c>
      <c r="F427" s="109"/>
      <c r="G427" s="109">
        <v>0</v>
      </c>
      <c r="H427" s="109">
        <v>0</v>
      </c>
      <c r="I427" s="94"/>
      <c r="J427" s="109"/>
      <c r="K427" s="109">
        <v>0</v>
      </c>
      <c r="L427" s="109">
        <v>0</v>
      </c>
      <c r="M427" s="94"/>
      <c r="N427" s="109">
        <v>0</v>
      </c>
    </row>
    <row r="428" spans="1:14">
      <c r="A428" s="99">
        <v>35</v>
      </c>
      <c r="B428" s="100" t="s">
        <v>361</v>
      </c>
      <c r="C428" s="94"/>
      <c r="D428" s="100" t="s">
        <v>420</v>
      </c>
      <c r="F428" s="100">
        <v>25994160</v>
      </c>
      <c r="G428" s="100">
        <v>0</v>
      </c>
      <c r="H428" s="100">
        <v>25994160</v>
      </c>
      <c r="I428" s="94"/>
      <c r="J428" s="100">
        <v>123257939</v>
      </c>
      <c r="K428" s="100">
        <v>0</v>
      </c>
      <c r="L428" s="100">
        <v>123257939</v>
      </c>
      <c r="M428" s="94"/>
      <c r="N428" s="100">
        <v>-97263779</v>
      </c>
    </row>
    <row r="429" spans="1:14">
      <c r="A429" s="108">
        <v>36</v>
      </c>
      <c r="B429" s="109" t="s">
        <v>1724</v>
      </c>
      <c r="C429" s="94"/>
      <c r="D429" s="109" t="s">
        <v>420</v>
      </c>
      <c r="F429" s="109"/>
      <c r="G429" s="109"/>
      <c r="H429" s="109"/>
      <c r="I429" s="94"/>
      <c r="J429" s="109"/>
      <c r="K429" s="109"/>
      <c r="L429" s="109"/>
      <c r="M429" s="94"/>
      <c r="N429" s="109"/>
    </row>
    <row r="430" spans="1:14">
      <c r="A430" s="99">
        <v>37</v>
      </c>
      <c r="B430" s="100" t="s">
        <v>364</v>
      </c>
      <c r="C430" s="94"/>
      <c r="D430" s="100" t="s">
        <v>420</v>
      </c>
      <c r="F430" s="100">
        <v>124263779</v>
      </c>
      <c r="G430" s="100">
        <v>0</v>
      </c>
      <c r="H430" s="100">
        <v>124263779</v>
      </c>
      <c r="I430" s="94"/>
      <c r="J430" s="100">
        <v>27000000</v>
      </c>
      <c r="K430" s="100">
        <v>0</v>
      </c>
      <c r="L430" s="100">
        <v>27000000</v>
      </c>
      <c r="M430" s="94"/>
      <c r="N430" s="100">
        <v>97263779</v>
      </c>
    </row>
    <row r="431" spans="1:14">
      <c r="A431" s="108">
        <v>38</v>
      </c>
      <c r="B431" s="109" t="s">
        <v>363</v>
      </c>
      <c r="C431" s="94"/>
      <c r="D431" s="109" t="s">
        <v>404</v>
      </c>
      <c r="F431" s="109"/>
      <c r="G431" s="109">
        <v>0</v>
      </c>
      <c r="H431" s="109">
        <v>0</v>
      </c>
      <c r="I431" s="94"/>
      <c r="J431" s="109"/>
      <c r="K431" s="109">
        <v>0</v>
      </c>
      <c r="L431" s="109">
        <v>0</v>
      </c>
      <c r="M431" s="94"/>
      <c r="N431" s="109">
        <v>0</v>
      </c>
    </row>
    <row r="432" spans="1:14">
      <c r="A432" s="99">
        <v>39</v>
      </c>
      <c r="B432" s="100" t="s">
        <v>374</v>
      </c>
      <c r="C432" s="94"/>
      <c r="D432" s="100" t="s">
        <v>404</v>
      </c>
      <c r="F432" s="100"/>
      <c r="G432" s="100">
        <v>0</v>
      </c>
      <c r="H432" s="100">
        <v>0</v>
      </c>
      <c r="I432" s="94"/>
      <c r="J432" s="100"/>
      <c r="K432" s="100">
        <v>0</v>
      </c>
      <c r="L432" s="100">
        <v>0</v>
      </c>
      <c r="M432" s="94"/>
      <c r="N432" s="100">
        <v>0</v>
      </c>
    </row>
    <row r="433" spans="1:14">
      <c r="A433" s="108">
        <v>40</v>
      </c>
      <c r="B433" s="109" t="s">
        <v>367</v>
      </c>
      <c r="C433" s="94"/>
      <c r="D433" s="109" t="s">
        <v>404</v>
      </c>
      <c r="F433" s="109"/>
      <c r="G433" s="109">
        <v>0</v>
      </c>
      <c r="H433" s="109">
        <v>0</v>
      </c>
      <c r="I433" s="94"/>
      <c r="J433" s="109"/>
      <c r="K433" s="109">
        <v>0</v>
      </c>
      <c r="L433" s="109">
        <v>0</v>
      </c>
      <c r="M433" s="94"/>
      <c r="N433" s="109">
        <v>0</v>
      </c>
    </row>
    <row r="434" spans="1:14">
      <c r="A434" s="99">
        <v>41</v>
      </c>
      <c r="B434" s="100" t="s">
        <v>362</v>
      </c>
      <c r="C434" s="94"/>
      <c r="D434" s="100" t="s">
        <v>404</v>
      </c>
      <c r="F434" s="100"/>
      <c r="G434" s="100">
        <v>0</v>
      </c>
      <c r="H434" s="100">
        <v>0</v>
      </c>
      <c r="I434" s="94"/>
      <c r="J434" s="100"/>
      <c r="K434" s="100">
        <v>0</v>
      </c>
      <c r="L434" s="100">
        <v>0</v>
      </c>
      <c r="M434" s="94"/>
      <c r="N434" s="100">
        <v>0</v>
      </c>
    </row>
    <row r="435" spans="1:14">
      <c r="A435" s="108">
        <v>42</v>
      </c>
      <c r="B435" s="109" t="s">
        <v>1750</v>
      </c>
      <c r="C435" s="94"/>
      <c r="D435" s="109" t="s">
        <v>414</v>
      </c>
      <c r="F435" s="109"/>
      <c r="G435" s="109">
        <v>0</v>
      </c>
      <c r="H435" s="109">
        <v>0</v>
      </c>
      <c r="I435" s="94"/>
      <c r="J435" s="109"/>
      <c r="K435" s="109">
        <v>0</v>
      </c>
      <c r="L435" s="109">
        <v>0</v>
      </c>
      <c r="M435" s="94"/>
      <c r="N435" s="109">
        <v>0</v>
      </c>
    </row>
    <row r="436" spans="1:14">
      <c r="A436" s="99">
        <v>43</v>
      </c>
      <c r="B436" s="100" t="s">
        <v>370</v>
      </c>
      <c r="C436" s="94"/>
      <c r="D436" s="100" t="s">
        <v>420</v>
      </c>
      <c r="F436" s="100">
        <v>929150</v>
      </c>
      <c r="G436" s="100">
        <v>0</v>
      </c>
      <c r="H436" s="100">
        <v>929150</v>
      </c>
      <c r="I436" s="94"/>
      <c r="J436" s="100">
        <v>893476</v>
      </c>
      <c r="K436" s="100">
        <v>0</v>
      </c>
      <c r="L436" s="100">
        <v>893476</v>
      </c>
      <c r="M436" s="94"/>
      <c r="N436" s="100">
        <v>35674</v>
      </c>
    </row>
    <row r="437" spans="1:14">
      <c r="A437" s="108">
        <v>44</v>
      </c>
      <c r="B437" s="109" t="s">
        <v>368</v>
      </c>
      <c r="C437" s="94"/>
      <c r="D437" s="109" t="s">
        <v>420</v>
      </c>
      <c r="F437" s="109">
        <v>1348721</v>
      </c>
      <c r="G437" s="109">
        <v>0</v>
      </c>
      <c r="H437" s="109">
        <v>1348721</v>
      </c>
      <c r="I437" s="94"/>
      <c r="J437" s="109">
        <v>1348727</v>
      </c>
      <c r="K437" s="109">
        <v>0</v>
      </c>
      <c r="L437" s="109">
        <v>1348727</v>
      </c>
      <c r="M437" s="94"/>
      <c r="N437" s="109">
        <v>-6</v>
      </c>
    </row>
    <row r="438" spans="1:14">
      <c r="A438" s="99">
        <v>45</v>
      </c>
      <c r="B438" s="100" t="s">
        <v>1751</v>
      </c>
      <c r="C438" s="94"/>
      <c r="D438" s="100" t="s">
        <v>420</v>
      </c>
      <c r="F438" s="100"/>
      <c r="G438" s="100">
        <v>0</v>
      </c>
      <c r="H438" s="100">
        <v>0</v>
      </c>
      <c r="I438" s="94"/>
      <c r="J438" s="100"/>
      <c r="K438" s="100">
        <v>0</v>
      </c>
      <c r="L438" s="100">
        <v>0</v>
      </c>
      <c r="M438" s="94"/>
      <c r="N438" s="100">
        <v>0</v>
      </c>
    </row>
    <row r="439" spans="1:14">
      <c r="A439" s="108">
        <v>46</v>
      </c>
      <c r="B439" s="109" t="s">
        <v>366</v>
      </c>
      <c r="C439" s="94"/>
      <c r="D439" s="109" t="s">
        <v>420</v>
      </c>
      <c r="F439" s="109"/>
      <c r="G439" s="109">
        <v>0</v>
      </c>
      <c r="H439" s="109">
        <v>0</v>
      </c>
      <c r="I439" s="94"/>
      <c r="J439" s="109"/>
      <c r="K439" s="109">
        <v>0</v>
      </c>
      <c r="L439" s="109">
        <v>0</v>
      </c>
      <c r="M439" s="94"/>
      <c r="N439" s="109">
        <v>0</v>
      </c>
    </row>
    <row r="440" spans="1:14">
      <c r="A440" s="99">
        <v>47</v>
      </c>
      <c r="B440" s="100" t="s">
        <v>1752</v>
      </c>
      <c r="C440" s="94"/>
      <c r="D440" s="100" t="s">
        <v>403</v>
      </c>
      <c r="F440" s="100"/>
      <c r="G440" s="100">
        <v>0</v>
      </c>
      <c r="H440" s="100">
        <v>0</v>
      </c>
      <c r="I440" s="94"/>
      <c r="J440" s="100"/>
      <c r="K440" s="100">
        <v>0</v>
      </c>
      <c r="L440" s="100">
        <v>0</v>
      </c>
      <c r="M440" s="94"/>
      <c r="N440" s="100">
        <v>0</v>
      </c>
    </row>
    <row r="441" spans="1:14">
      <c r="A441" s="108">
        <v>48</v>
      </c>
      <c r="B441" s="109" t="s">
        <v>435</v>
      </c>
      <c r="C441" s="94"/>
      <c r="D441" s="109" t="s">
        <v>425</v>
      </c>
      <c r="F441" s="109">
        <v>5646185</v>
      </c>
      <c r="G441" s="109">
        <v>0</v>
      </c>
      <c r="H441" s="109">
        <v>5646185</v>
      </c>
      <c r="I441" s="94"/>
      <c r="J441" s="109"/>
      <c r="K441" s="109">
        <v>0</v>
      </c>
      <c r="L441" s="109">
        <v>0</v>
      </c>
      <c r="M441" s="94"/>
      <c r="N441" s="109">
        <v>5646185</v>
      </c>
    </row>
    <row r="442" spans="1:14">
      <c r="A442" s="99">
        <v>49</v>
      </c>
      <c r="B442" s="100" t="s">
        <v>452</v>
      </c>
      <c r="C442" s="94"/>
      <c r="D442" s="100" t="s">
        <v>426</v>
      </c>
      <c r="F442" s="100"/>
      <c r="G442" s="100">
        <v>0</v>
      </c>
      <c r="H442" s="100">
        <v>0</v>
      </c>
      <c r="I442" s="94"/>
      <c r="J442" s="100"/>
      <c r="K442" s="100">
        <v>0</v>
      </c>
      <c r="L442" s="100">
        <v>0</v>
      </c>
      <c r="M442" s="94"/>
      <c r="N442" s="100">
        <v>0</v>
      </c>
    </row>
    <row r="443" spans="1:14">
      <c r="A443" s="108">
        <v>50</v>
      </c>
      <c r="B443" s="109" t="s">
        <v>1753</v>
      </c>
      <c r="C443" s="94"/>
      <c r="D443" s="109" t="s">
        <v>427</v>
      </c>
      <c r="F443" s="109"/>
      <c r="G443" s="109">
        <v>0</v>
      </c>
      <c r="H443" s="109">
        <v>0</v>
      </c>
      <c r="I443" s="94"/>
      <c r="J443" s="109"/>
      <c r="K443" s="109">
        <v>0</v>
      </c>
      <c r="L443" s="109">
        <v>0</v>
      </c>
      <c r="M443" s="94"/>
      <c r="N443" s="109">
        <v>0</v>
      </c>
    </row>
    <row r="444" spans="1:14">
      <c r="A444" s="99">
        <v>51</v>
      </c>
      <c r="B444" s="100" t="s">
        <v>1754</v>
      </c>
      <c r="C444" s="94"/>
      <c r="D444" s="100" t="s">
        <v>1725</v>
      </c>
      <c r="F444" s="100"/>
      <c r="G444" s="100">
        <v>0</v>
      </c>
      <c r="H444" s="100">
        <v>0</v>
      </c>
      <c r="I444" s="94"/>
      <c r="J444" s="100"/>
      <c r="K444" s="100">
        <v>0</v>
      </c>
      <c r="L444" s="100">
        <v>0</v>
      </c>
      <c r="M444" s="94"/>
      <c r="N444" s="100">
        <v>0</v>
      </c>
    </row>
    <row r="445" spans="1:14" ht="15" thickBot="1">
      <c r="A445" s="110"/>
      <c r="B445" s="110" t="s">
        <v>1726</v>
      </c>
      <c r="C445" s="94"/>
      <c r="D445" s="111"/>
      <c r="F445" s="111">
        <v>539054307</v>
      </c>
      <c r="G445" s="111">
        <v>0</v>
      </c>
      <c r="H445" s="111">
        <v>539054307</v>
      </c>
      <c r="I445" s="94"/>
      <c r="J445" s="111">
        <v>533372454</v>
      </c>
      <c r="K445" s="111">
        <v>0</v>
      </c>
      <c r="L445" s="111">
        <v>533372454</v>
      </c>
      <c r="M445" s="94"/>
      <c r="N445" s="111">
        <v>5681853</v>
      </c>
    </row>
    <row r="448" spans="1:14" ht="20.399999999999999">
      <c r="B448" s="93" t="s">
        <v>1713</v>
      </c>
      <c r="C448" s="94"/>
      <c r="D448" s="94"/>
      <c r="E448" s="94"/>
      <c r="F448" s="95" t="s">
        <v>27</v>
      </c>
      <c r="G448" s="95" t="s">
        <v>1762</v>
      </c>
      <c r="H448" s="94"/>
      <c r="I448" s="94"/>
      <c r="J448" s="94"/>
      <c r="K448" s="93" t="s">
        <v>1714</v>
      </c>
      <c r="L448" s="96">
        <v>2020</v>
      </c>
    </row>
    <row r="450" spans="1:14">
      <c r="A450" s="866" t="s">
        <v>0</v>
      </c>
      <c r="B450" s="862" t="s">
        <v>550</v>
      </c>
      <c r="C450" s="94"/>
      <c r="D450" s="868" t="s">
        <v>1715</v>
      </c>
      <c r="F450" s="864" t="s">
        <v>1716</v>
      </c>
      <c r="G450" s="864"/>
      <c r="H450" s="864"/>
      <c r="I450" s="94"/>
      <c r="J450" s="864" t="s">
        <v>1717</v>
      </c>
      <c r="K450" s="864"/>
      <c r="L450" s="864"/>
      <c r="M450" s="94"/>
      <c r="N450" s="862" t="s">
        <v>1718</v>
      </c>
    </row>
    <row r="451" spans="1:14" ht="15" thickBot="1">
      <c r="A451" s="867"/>
      <c r="B451" s="863"/>
      <c r="C451" s="94"/>
      <c r="D451" s="869"/>
      <c r="F451" s="104" t="s">
        <v>1719</v>
      </c>
      <c r="G451" s="104" t="s">
        <v>1720</v>
      </c>
      <c r="H451" s="104" t="s">
        <v>1721</v>
      </c>
      <c r="I451" s="94"/>
      <c r="J451" s="104" t="s">
        <v>1719</v>
      </c>
      <c r="K451" s="104" t="s">
        <v>1720</v>
      </c>
      <c r="L451" s="104" t="s">
        <v>1721</v>
      </c>
      <c r="M451" s="94"/>
      <c r="N451" s="863"/>
    </row>
    <row r="452" spans="1:14">
      <c r="A452" s="870" t="s">
        <v>1116</v>
      </c>
      <c r="B452" s="870"/>
      <c r="C452" s="94"/>
      <c r="D452" s="106"/>
      <c r="F452" s="106">
        <v>0</v>
      </c>
      <c r="G452" s="106">
        <v>0</v>
      </c>
      <c r="H452" s="106">
        <v>0</v>
      </c>
      <c r="I452" s="105"/>
      <c r="J452" s="106">
        <v>0</v>
      </c>
      <c r="K452" s="106">
        <v>0</v>
      </c>
      <c r="L452" s="106">
        <v>0</v>
      </c>
      <c r="M452" s="105"/>
      <c r="N452" s="106">
        <v>0</v>
      </c>
    </row>
    <row r="453" spans="1:14">
      <c r="A453" s="108">
        <v>1</v>
      </c>
      <c r="B453" s="109" t="s">
        <v>1732</v>
      </c>
      <c r="C453" s="94"/>
      <c r="D453" s="109" t="s">
        <v>407</v>
      </c>
      <c r="F453" s="109"/>
      <c r="G453" s="109">
        <v>0</v>
      </c>
      <c r="H453" s="109">
        <v>0</v>
      </c>
      <c r="I453" s="94"/>
      <c r="J453" s="109"/>
      <c r="K453" s="109">
        <v>0</v>
      </c>
      <c r="L453" s="109">
        <v>0</v>
      </c>
      <c r="M453" s="94"/>
      <c r="N453" s="109">
        <v>0</v>
      </c>
    </row>
    <row r="454" spans="1:14">
      <c r="A454" s="99">
        <v>2</v>
      </c>
      <c r="B454" s="100" t="s">
        <v>447</v>
      </c>
      <c r="C454" s="94"/>
      <c r="D454" s="100" t="s">
        <v>407</v>
      </c>
      <c r="F454" s="100"/>
      <c r="G454" s="100">
        <v>0</v>
      </c>
      <c r="H454" s="100">
        <v>0</v>
      </c>
      <c r="I454" s="94"/>
      <c r="J454" s="100"/>
      <c r="K454" s="100">
        <v>0</v>
      </c>
      <c r="L454" s="100">
        <v>0</v>
      </c>
      <c r="M454" s="94"/>
      <c r="N454" s="100">
        <v>0</v>
      </c>
    </row>
    <row r="455" spans="1:14">
      <c r="A455" s="108">
        <v>3</v>
      </c>
      <c r="B455" s="109" t="s">
        <v>448</v>
      </c>
      <c r="C455" s="94"/>
      <c r="D455" s="109" t="s">
        <v>407</v>
      </c>
      <c r="F455" s="109"/>
      <c r="G455" s="109">
        <v>0</v>
      </c>
      <c r="H455" s="109">
        <v>0</v>
      </c>
      <c r="I455" s="94"/>
      <c r="J455" s="109"/>
      <c r="K455" s="109">
        <v>0</v>
      </c>
      <c r="L455" s="109">
        <v>0</v>
      </c>
      <c r="M455" s="94"/>
      <c r="N455" s="109">
        <v>0</v>
      </c>
    </row>
    <row r="456" spans="1:14">
      <c r="A456" s="99">
        <v>4</v>
      </c>
      <c r="B456" s="100" t="s">
        <v>1733</v>
      </c>
      <c r="C456" s="94"/>
      <c r="D456" s="100" t="s">
        <v>439</v>
      </c>
      <c r="F456" s="100"/>
      <c r="G456" s="100">
        <v>0</v>
      </c>
      <c r="H456" s="100">
        <v>0</v>
      </c>
      <c r="I456" s="94"/>
      <c r="J456" s="100"/>
      <c r="K456" s="100">
        <v>0</v>
      </c>
      <c r="L456" s="100">
        <v>0</v>
      </c>
      <c r="M456" s="94"/>
      <c r="N456" s="100">
        <v>0</v>
      </c>
    </row>
    <row r="457" spans="1:14">
      <c r="A457" s="108">
        <v>5</v>
      </c>
      <c r="B457" s="109" t="s">
        <v>1734</v>
      </c>
      <c r="C457" s="94"/>
      <c r="D457" s="109" t="s">
        <v>439</v>
      </c>
      <c r="F457" s="109"/>
      <c r="G457" s="109">
        <v>0</v>
      </c>
      <c r="H457" s="109">
        <v>0</v>
      </c>
      <c r="I457" s="94"/>
      <c r="J457" s="109"/>
      <c r="K457" s="109">
        <v>0</v>
      </c>
      <c r="L457" s="109">
        <v>0</v>
      </c>
      <c r="M457" s="94"/>
      <c r="N457" s="109">
        <v>0</v>
      </c>
    </row>
    <row r="458" spans="1:14">
      <c r="A458" s="99">
        <v>6</v>
      </c>
      <c r="B458" s="100" t="s">
        <v>1735</v>
      </c>
      <c r="C458" s="94"/>
      <c r="D458" s="100" t="s">
        <v>439</v>
      </c>
      <c r="F458" s="100"/>
      <c r="G458" s="100">
        <v>0</v>
      </c>
      <c r="H458" s="100">
        <v>0</v>
      </c>
      <c r="I458" s="94"/>
      <c r="J458" s="100"/>
      <c r="K458" s="100">
        <v>0</v>
      </c>
      <c r="L458" s="100">
        <v>0</v>
      </c>
      <c r="M458" s="94"/>
      <c r="N458" s="100">
        <v>0</v>
      </c>
    </row>
    <row r="459" spans="1:14">
      <c r="A459" s="865" t="s">
        <v>1722</v>
      </c>
      <c r="B459" s="865"/>
      <c r="C459" s="94"/>
      <c r="D459" s="106"/>
      <c r="F459" s="106">
        <v>0</v>
      </c>
      <c r="G459" s="106">
        <v>0</v>
      </c>
      <c r="H459" s="106">
        <v>0</v>
      </c>
      <c r="I459" s="105"/>
      <c r="J459" s="106">
        <v>0</v>
      </c>
      <c r="K459" s="106">
        <v>0</v>
      </c>
      <c r="L459" s="106">
        <v>0</v>
      </c>
      <c r="M459" s="105"/>
      <c r="N459" s="106">
        <v>0</v>
      </c>
    </row>
    <row r="460" spans="1:14">
      <c r="A460" s="108">
        <v>7</v>
      </c>
      <c r="B460" s="109" t="s">
        <v>1736</v>
      </c>
      <c r="C460" s="94"/>
      <c r="D460" s="109" t="s">
        <v>407</v>
      </c>
      <c r="F460" s="109"/>
      <c r="G460" s="109">
        <v>0</v>
      </c>
      <c r="H460" s="109">
        <v>0</v>
      </c>
      <c r="I460" s="94"/>
      <c r="J460" s="109"/>
      <c r="K460" s="109">
        <v>0</v>
      </c>
      <c r="L460" s="109">
        <v>0</v>
      </c>
      <c r="M460" s="94"/>
      <c r="N460" s="109">
        <v>0</v>
      </c>
    </row>
    <row r="461" spans="1:14">
      <c r="A461" s="99">
        <v>8</v>
      </c>
      <c r="B461" s="100" t="s">
        <v>1737</v>
      </c>
      <c r="C461" s="94"/>
      <c r="D461" s="100" t="s">
        <v>407</v>
      </c>
      <c r="F461" s="100"/>
      <c r="G461" s="100">
        <v>0</v>
      </c>
      <c r="H461" s="100">
        <v>0</v>
      </c>
      <c r="I461" s="94"/>
      <c r="J461" s="100"/>
      <c r="K461" s="100">
        <v>0</v>
      </c>
      <c r="L461" s="100">
        <v>0</v>
      </c>
      <c r="M461" s="94"/>
      <c r="N461" s="100">
        <v>0</v>
      </c>
    </row>
    <row r="462" spans="1:14">
      <c r="A462" s="108">
        <v>9</v>
      </c>
      <c r="B462" s="109" t="s">
        <v>1738</v>
      </c>
      <c r="C462" s="94"/>
      <c r="D462" s="109" t="s">
        <v>407</v>
      </c>
      <c r="F462" s="109"/>
      <c r="G462" s="109">
        <v>0</v>
      </c>
      <c r="H462" s="109">
        <v>0</v>
      </c>
      <c r="I462" s="94"/>
      <c r="J462" s="109"/>
      <c r="K462" s="109">
        <v>0</v>
      </c>
      <c r="L462" s="109">
        <v>0</v>
      </c>
      <c r="M462" s="94"/>
      <c r="N462" s="109">
        <v>0</v>
      </c>
    </row>
    <row r="463" spans="1:14">
      <c r="A463" s="99">
        <v>10</v>
      </c>
      <c r="B463" s="100" t="s">
        <v>1739</v>
      </c>
      <c r="C463" s="94"/>
      <c r="D463" s="100" t="s">
        <v>409</v>
      </c>
      <c r="F463" s="100"/>
      <c r="G463" s="100">
        <v>0</v>
      </c>
      <c r="H463" s="100">
        <v>0</v>
      </c>
      <c r="I463" s="94"/>
      <c r="J463" s="100"/>
      <c r="K463" s="100">
        <v>0</v>
      </c>
      <c r="L463" s="100">
        <v>0</v>
      </c>
      <c r="M463" s="94"/>
      <c r="N463" s="100">
        <v>0</v>
      </c>
    </row>
    <row r="464" spans="1:14">
      <c r="A464" s="108">
        <v>11</v>
      </c>
      <c r="B464" s="109" t="s">
        <v>1740</v>
      </c>
      <c r="C464" s="94"/>
      <c r="D464" s="109" t="s">
        <v>409</v>
      </c>
      <c r="F464" s="109"/>
      <c r="G464" s="109">
        <v>0</v>
      </c>
      <c r="H464" s="109">
        <v>0</v>
      </c>
      <c r="I464" s="94"/>
      <c r="J464" s="109"/>
      <c r="K464" s="109">
        <v>0</v>
      </c>
      <c r="L464" s="109">
        <v>0</v>
      </c>
      <c r="M464" s="94"/>
      <c r="N464" s="109">
        <v>0</v>
      </c>
    </row>
    <row r="465" spans="1:14">
      <c r="A465" s="99">
        <v>12</v>
      </c>
      <c r="B465" s="100" t="s">
        <v>1741</v>
      </c>
      <c r="C465" s="94"/>
      <c r="D465" s="100" t="s">
        <v>409</v>
      </c>
      <c r="F465" s="100"/>
      <c r="G465" s="100">
        <v>0</v>
      </c>
      <c r="H465" s="100">
        <v>0</v>
      </c>
      <c r="I465" s="94"/>
      <c r="J465" s="100"/>
      <c r="K465" s="100">
        <v>0</v>
      </c>
      <c r="L465" s="100">
        <v>0</v>
      </c>
      <c r="M465" s="94"/>
      <c r="N465" s="100">
        <v>0</v>
      </c>
    </row>
    <row r="466" spans="1:14">
      <c r="A466" s="865" t="s">
        <v>1432</v>
      </c>
      <c r="B466" s="865"/>
      <c r="C466" s="94"/>
      <c r="D466" s="106"/>
      <c r="F466" s="106">
        <v>0</v>
      </c>
      <c r="G466" s="106">
        <v>0</v>
      </c>
      <c r="H466" s="106">
        <v>0</v>
      </c>
      <c r="I466" s="105"/>
      <c r="J466" s="106">
        <v>0</v>
      </c>
      <c r="K466" s="106">
        <v>0</v>
      </c>
      <c r="L466" s="106">
        <v>0</v>
      </c>
      <c r="M466" s="105"/>
      <c r="N466" s="106">
        <v>0</v>
      </c>
    </row>
    <row r="467" spans="1:14">
      <c r="A467" s="99">
        <v>13</v>
      </c>
      <c r="B467" s="100" t="s">
        <v>1742</v>
      </c>
      <c r="C467" s="94"/>
      <c r="D467" s="100"/>
      <c r="F467" s="100"/>
      <c r="G467" s="100">
        <v>0</v>
      </c>
      <c r="H467" s="100">
        <v>0</v>
      </c>
      <c r="I467" s="94"/>
      <c r="J467" s="100"/>
      <c r="K467" s="100">
        <v>0</v>
      </c>
      <c r="L467" s="100">
        <v>0</v>
      </c>
      <c r="M467" s="94"/>
      <c r="N467" s="100">
        <v>0</v>
      </c>
    </row>
    <row r="468" spans="1:14">
      <c r="A468" s="108">
        <v>14</v>
      </c>
      <c r="B468" s="109" t="s">
        <v>1743</v>
      </c>
      <c r="C468" s="94"/>
      <c r="D468" s="109"/>
      <c r="F468" s="109"/>
      <c r="G468" s="109">
        <v>0</v>
      </c>
      <c r="H468" s="109">
        <v>0</v>
      </c>
      <c r="I468" s="94"/>
      <c r="J468" s="109"/>
      <c r="K468" s="109">
        <v>0</v>
      </c>
      <c r="L468" s="109">
        <v>0</v>
      </c>
      <c r="M468" s="94"/>
      <c r="N468" s="109">
        <v>0</v>
      </c>
    </row>
    <row r="469" spans="1:14">
      <c r="A469" s="99">
        <v>15</v>
      </c>
      <c r="B469" s="100" t="s">
        <v>1744</v>
      </c>
      <c r="C469" s="94"/>
      <c r="D469" s="100"/>
      <c r="F469" s="100"/>
      <c r="G469" s="100">
        <v>0</v>
      </c>
      <c r="H469" s="100">
        <v>0</v>
      </c>
      <c r="I469" s="94"/>
      <c r="J469" s="100"/>
      <c r="K469" s="100">
        <v>0</v>
      </c>
      <c r="L469" s="100">
        <v>0</v>
      </c>
      <c r="M469" s="94"/>
      <c r="N469" s="100">
        <v>0</v>
      </c>
    </row>
    <row r="470" spans="1:14">
      <c r="A470" s="865" t="s">
        <v>1434</v>
      </c>
      <c r="B470" s="865"/>
      <c r="C470" s="94"/>
      <c r="D470" s="106"/>
      <c r="F470" s="106">
        <v>0</v>
      </c>
      <c r="G470" s="106">
        <v>0</v>
      </c>
      <c r="H470" s="106">
        <v>0</v>
      </c>
      <c r="I470" s="105"/>
      <c r="J470" s="106">
        <v>0</v>
      </c>
      <c r="K470" s="106">
        <v>0</v>
      </c>
      <c r="L470" s="106">
        <v>0</v>
      </c>
      <c r="M470" s="105"/>
      <c r="N470" s="106">
        <v>0</v>
      </c>
    </row>
    <row r="471" spans="1:14">
      <c r="A471" s="99">
        <v>16</v>
      </c>
      <c r="B471" s="100" t="s">
        <v>1129</v>
      </c>
      <c r="C471" s="94"/>
      <c r="D471" s="100" t="s">
        <v>414</v>
      </c>
      <c r="F471" s="100"/>
      <c r="G471" s="100">
        <v>0</v>
      </c>
      <c r="H471" s="100">
        <v>0</v>
      </c>
      <c r="I471" s="94"/>
      <c r="J471" s="100"/>
      <c r="K471" s="100">
        <v>0</v>
      </c>
      <c r="L471" s="100">
        <v>0</v>
      </c>
      <c r="M471" s="94"/>
      <c r="N471" s="100">
        <v>0</v>
      </c>
    </row>
    <row r="472" spans="1:14">
      <c r="A472" s="108">
        <v>17</v>
      </c>
      <c r="B472" s="109" t="s">
        <v>1130</v>
      </c>
      <c r="C472" s="94"/>
      <c r="D472" s="109" t="s">
        <v>414</v>
      </c>
      <c r="F472" s="109"/>
      <c r="G472" s="109">
        <v>0</v>
      </c>
      <c r="H472" s="109">
        <v>0</v>
      </c>
      <c r="I472" s="94"/>
      <c r="J472" s="109"/>
      <c r="K472" s="109">
        <v>0</v>
      </c>
      <c r="L472" s="109">
        <v>0</v>
      </c>
      <c r="M472" s="94"/>
      <c r="N472" s="109">
        <v>0</v>
      </c>
    </row>
    <row r="473" spans="1:14">
      <c r="A473" s="99">
        <v>18</v>
      </c>
      <c r="B473" s="100" t="s">
        <v>365</v>
      </c>
      <c r="C473" s="94"/>
      <c r="D473" s="100" t="s">
        <v>414</v>
      </c>
      <c r="F473" s="100"/>
      <c r="G473" s="100">
        <v>0</v>
      </c>
      <c r="H473" s="100">
        <v>0</v>
      </c>
      <c r="I473" s="94"/>
      <c r="J473" s="100"/>
      <c r="K473" s="100">
        <v>0</v>
      </c>
      <c r="L473" s="100">
        <v>0</v>
      </c>
      <c r="M473" s="94"/>
      <c r="N473" s="100">
        <v>0</v>
      </c>
    </row>
    <row r="474" spans="1:14">
      <c r="A474" s="865" t="s">
        <v>1117</v>
      </c>
      <c r="B474" s="865"/>
      <c r="C474" s="94"/>
      <c r="D474" s="106"/>
      <c r="F474" s="106">
        <v>0</v>
      </c>
      <c r="G474" s="106">
        <v>0</v>
      </c>
      <c r="H474" s="106">
        <v>0</v>
      </c>
      <c r="I474" s="105"/>
      <c r="J474" s="106">
        <v>1813921136</v>
      </c>
      <c r="K474" s="106">
        <v>0</v>
      </c>
      <c r="L474" s="106">
        <v>1813921136</v>
      </c>
      <c r="M474" s="105"/>
      <c r="N474" s="106">
        <v>-1813921136</v>
      </c>
    </row>
    <row r="475" spans="1:14">
      <c r="A475" s="108">
        <v>19</v>
      </c>
      <c r="B475" s="109" t="s">
        <v>437</v>
      </c>
      <c r="C475" s="94"/>
      <c r="D475" s="109" t="s">
        <v>407</v>
      </c>
      <c r="F475" s="109">
        <v>0</v>
      </c>
      <c r="G475" s="109">
        <v>0</v>
      </c>
      <c r="H475" s="109">
        <v>0</v>
      </c>
      <c r="I475" s="94"/>
      <c r="J475" s="109">
        <v>0</v>
      </c>
      <c r="K475" s="109">
        <v>0</v>
      </c>
      <c r="L475" s="109">
        <v>0</v>
      </c>
      <c r="M475" s="94"/>
      <c r="N475" s="109">
        <v>0</v>
      </c>
    </row>
    <row r="476" spans="1:14">
      <c r="A476" s="99">
        <v>20</v>
      </c>
      <c r="B476" s="100" t="s">
        <v>1745</v>
      </c>
      <c r="C476" s="94"/>
      <c r="D476" s="100" t="s">
        <v>407</v>
      </c>
      <c r="F476" s="100">
        <v>0</v>
      </c>
      <c r="G476" s="100">
        <v>0</v>
      </c>
      <c r="H476" s="100">
        <v>0</v>
      </c>
      <c r="I476" s="94"/>
      <c r="J476" s="100">
        <v>0</v>
      </c>
      <c r="K476" s="100">
        <v>0</v>
      </c>
      <c r="L476" s="100">
        <v>0</v>
      </c>
      <c r="M476" s="94"/>
      <c r="N476" s="100">
        <v>0</v>
      </c>
    </row>
    <row r="477" spans="1:14">
      <c r="A477" s="108">
        <v>21</v>
      </c>
      <c r="B477" s="109" t="s">
        <v>438</v>
      </c>
      <c r="C477" s="94"/>
      <c r="D477" s="109" t="s">
        <v>407</v>
      </c>
      <c r="F477" s="109">
        <v>0</v>
      </c>
      <c r="G477" s="109">
        <v>0</v>
      </c>
      <c r="H477" s="109">
        <v>0</v>
      </c>
      <c r="I477" s="94"/>
      <c r="J477" s="109">
        <v>0</v>
      </c>
      <c r="K477" s="109">
        <v>0</v>
      </c>
      <c r="L477" s="109">
        <v>0</v>
      </c>
      <c r="M477" s="94"/>
      <c r="N477" s="109">
        <v>0</v>
      </c>
    </row>
    <row r="478" spans="1:14">
      <c r="A478" s="99">
        <v>22</v>
      </c>
      <c r="B478" s="100" t="s">
        <v>451</v>
      </c>
      <c r="C478" s="94"/>
      <c r="D478" s="100" t="s">
        <v>407</v>
      </c>
      <c r="F478" s="100">
        <v>0</v>
      </c>
      <c r="G478" s="100">
        <v>0</v>
      </c>
      <c r="H478" s="100">
        <v>0</v>
      </c>
      <c r="I478" s="94"/>
      <c r="J478" s="100">
        <v>0</v>
      </c>
      <c r="K478" s="100">
        <v>0</v>
      </c>
      <c r="L478" s="100">
        <v>0</v>
      </c>
      <c r="M478" s="94"/>
      <c r="N478" s="100">
        <v>0</v>
      </c>
    </row>
    <row r="479" spans="1:14">
      <c r="A479" s="108">
        <v>23</v>
      </c>
      <c r="B479" s="109" t="s">
        <v>450</v>
      </c>
      <c r="C479" s="94"/>
      <c r="D479" s="109" t="s">
        <v>407</v>
      </c>
      <c r="F479" s="109">
        <v>0</v>
      </c>
      <c r="G479" s="109">
        <v>0</v>
      </c>
      <c r="H479" s="109">
        <v>0</v>
      </c>
      <c r="I479" s="94"/>
      <c r="J479" s="109">
        <v>0</v>
      </c>
      <c r="K479" s="109">
        <v>0</v>
      </c>
      <c r="L479" s="109">
        <v>0</v>
      </c>
      <c r="M479" s="94"/>
      <c r="N479" s="109">
        <v>0</v>
      </c>
    </row>
    <row r="480" spans="1:14">
      <c r="A480" s="99">
        <v>24</v>
      </c>
      <c r="B480" s="100" t="s">
        <v>1746</v>
      </c>
      <c r="C480" s="94"/>
      <c r="D480" s="100" t="s">
        <v>407</v>
      </c>
      <c r="F480" s="100">
        <v>0</v>
      </c>
      <c r="G480" s="100">
        <v>0</v>
      </c>
      <c r="H480" s="100">
        <v>0</v>
      </c>
      <c r="I480" s="94"/>
      <c r="J480" s="100">
        <v>0</v>
      </c>
      <c r="K480" s="100">
        <v>0</v>
      </c>
      <c r="L480" s="100">
        <v>0</v>
      </c>
      <c r="M480" s="94"/>
      <c r="N480" s="100">
        <v>0</v>
      </c>
    </row>
    <row r="481" spans="1:14">
      <c r="A481" s="108">
        <v>25</v>
      </c>
      <c r="B481" s="109" t="s">
        <v>444</v>
      </c>
      <c r="C481" s="94"/>
      <c r="D481" s="109" t="s">
        <v>407</v>
      </c>
      <c r="F481" s="109">
        <v>0</v>
      </c>
      <c r="G481" s="109">
        <v>0</v>
      </c>
      <c r="H481" s="109">
        <v>0</v>
      </c>
      <c r="I481" s="94"/>
      <c r="J481" s="109">
        <v>0</v>
      </c>
      <c r="K481" s="109">
        <v>0</v>
      </c>
      <c r="L481" s="109">
        <v>0</v>
      </c>
      <c r="M481" s="94"/>
      <c r="N481" s="109">
        <v>0</v>
      </c>
    </row>
    <row r="482" spans="1:14">
      <c r="A482" s="99">
        <v>26</v>
      </c>
      <c r="B482" s="100" t="s">
        <v>1747</v>
      </c>
      <c r="C482" s="94"/>
      <c r="D482" s="100" t="s">
        <v>407</v>
      </c>
      <c r="F482" s="100">
        <v>0</v>
      </c>
      <c r="G482" s="100">
        <v>0</v>
      </c>
      <c r="H482" s="100">
        <v>0</v>
      </c>
      <c r="I482" s="94"/>
      <c r="J482" s="100">
        <v>0</v>
      </c>
      <c r="K482" s="100">
        <v>0</v>
      </c>
      <c r="L482" s="100">
        <v>0</v>
      </c>
      <c r="M482" s="94"/>
      <c r="N482" s="100">
        <v>0</v>
      </c>
    </row>
    <row r="483" spans="1:14">
      <c r="A483" s="108">
        <v>27</v>
      </c>
      <c r="B483" s="109" t="s">
        <v>440</v>
      </c>
      <c r="C483" s="94"/>
      <c r="D483" s="109" t="s">
        <v>439</v>
      </c>
      <c r="F483" s="109">
        <v>0</v>
      </c>
      <c r="G483" s="109">
        <v>0</v>
      </c>
      <c r="H483" s="109">
        <v>0</v>
      </c>
      <c r="I483" s="94"/>
      <c r="J483" s="109">
        <v>1813921136</v>
      </c>
      <c r="K483" s="109">
        <v>0</v>
      </c>
      <c r="L483" s="109">
        <v>1813921136</v>
      </c>
      <c r="M483" s="94"/>
      <c r="N483" s="109">
        <v>-1813921136</v>
      </c>
    </row>
    <row r="484" spans="1:14">
      <c r="A484" s="99">
        <v>28</v>
      </c>
      <c r="B484" s="100" t="s">
        <v>1748</v>
      </c>
      <c r="C484" s="94"/>
      <c r="D484" s="100" t="s">
        <v>407</v>
      </c>
      <c r="F484" s="100">
        <v>0</v>
      </c>
      <c r="G484" s="100">
        <v>0</v>
      </c>
      <c r="H484" s="100">
        <v>0</v>
      </c>
      <c r="I484" s="94"/>
      <c r="J484" s="100">
        <v>0</v>
      </c>
      <c r="K484" s="100">
        <v>0</v>
      </c>
      <c r="L484" s="100">
        <v>0</v>
      </c>
      <c r="M484" s="94"/>
      <c r="N484" s="100">
        <v>0</v>
      </c>
    </row>
    <row r="485" spans="1:14">
      <c r="A485" s="108">
        <v>29</v>
      </c>
      <c r="B485" s="109" t="s">
        <v>1749</v>
      </c>
      <c r="C485" s="94"/>
      <c r="D485" s="109" t="s">
        <v>14</v>
      </c>
      <c r="F485" s="109">
        <v>0</v>
      </c>
      <c r="G485" s="109">
        <v>0</v>
      </c>
      <c r="H485" s="109">
        <v>0</v>
      </c>
      <c r="I485" s="94"/>
      <c r="J485" s="109">
        <v>0</v>
      </c>
      <c r="K485" s="109">
        <v>0</v>
      </c>
      <c r="L485" s="109">
        <v>0</v>
      </c>
      <c r="M485" s="94"/>
      <c r="N485" s="109">
        <v>0</v>
      </c>
    </row>
    <row r="486" spans="1:14">
      <c r="A486" s="865" t="s">
        <v>1723</v>
      </c>
      <c r="B486" s="865"/>
      <c r="C486" s="94"/>
      <c r="D486" s="106"/>
      <c r="F486" s="106">
        <v>43093839259.673691</v>
      </c>
      <c r="G486" s="106">
        <v>0</v>
      </c>
      <c r="H486" s="106">
        <v>43093839259.673691</v>
      </c>
      <c r="I486" s="105"/>
      <c r="J486" s="106">
        <v>43841097084</v>
      </c>
      <c r="K486" s="106">
        <v>386682518.0928477</v>
      </c>
      <c r="L486" s="106">
        <v>44227779602.09285</v>
      </c>
      <c r="M486" s="105"/>
      <c r="N486" s="106">
        <v>-1133940342.4191616</v>
      </c>
    </row>
    <row r="487" spans="1:14">
      <c r="A487" s="108">
        <v>30</v>
      </c>
      <c r="B487" s="109" t="s">
        <v>360</v>
      </c>
      <c r="C487" s="94"/>
      <c r="D487" s="109" t="s">
        <v>420</v>
      </c>
      <c r="F487" s="109">
        <v>2279920393</v>
      </c>
      <c r="G487" s="109">
        <v>0</v>
      </c>
      <c r="H487" s="109">
        <v>2279920393</v>
      </c>
      <c r="I487" s="94"/>
      <c r="J487" s="109">
        <v>2279920393</v>
      </c>
      <c r="K487" s="109">
        <v>0</v>
      </c>
      <c r="L487" s="109">
        <v>2279920393</v>
      </c>
      <c r="M487" s="94"/>
      <c r="N487" s="109">
        <v>0</v>
      </c>
    </row>
    <row r="488" spans="1:14">
      <c r="A488" s="99">
        <v>31</v>
      </c>
      <c r="B488" s="100" t="s">
        <v>373</v>
      </c>
      <c r="C488" s="94"/>
      <c r="D488" s="100" t="s">
        <v>420</v>
      </c>
      <c r="F488" s="100"/>
      <c r="G488" s="100">
        <v>0</v>
      </c>
      <c r="H488" s="100">
        <v>0</v>
      </c>
      <c r="I488" s="94"/>
      <c r="J488" s="100"/>
      <c r="K488" s="100">
        <v>0</v>
      </c>
      <c r="L488" s="100">
        <v>0</v>
      </c>
      <c r="M488" s="94"/>
      <c r="N488" s="100">
        <v>0</v>
      </c>
    </row>
    <row r="489" spans="1:14">
      <c r="A489" s="108">
        <v>32</v>
      </c>
      <c r="B489" s="109" t="s">
        <v>369</v>
      </c>
      <c r="C489" s="94"/>
      <c r="D489" s="109" t="s">
        <v>420</v>
      </c>
      <c r="F489" s="109"/>
      <c r="G489" s="109">
        <v>0</v>
      </c>
      <c r="H489" s="109">
        <v>0</v>
      </c>
      <c r="I489" s="94"/>
      <c r="J489" s="109"/>
      <c r="K489" s="109">
        <v>0</v>
      </c>
      <c r="L489" s="109">
        <v>0</v>
      </c>
      <c r="M489" s="94"/>
      <c r="N489" s="109">
        <v>0</v>
      </c>
    </row>
    <row r="490" spans="1:14">
      <c r="A490" s="99">
        <v>33</v>
      </c>
      <c r="B490" s="100" t="s">
        <v>375</v>
      </c>
      <c r="C490" s="94"/>
      <c r="D490" s="100" t="s">
        <v>420</v>
      </c>
      <c r="F490" s="100"/>
      <c r="G490" s="100">
        <v>0</v>
      </c>
      <c r="H490" s="100">
        <v>0</v>
      </c>
      <c r="I490" s="94"/>
      <c r="J490" s="100"/>
      <c r="K490" s="100">
        <v>0</v>
      </c>
      <c r="L490" s="100">
        <v>0</v>
      </c>
      <c r="M490" s="94"/>
      <c r="N490" s="100">
        <v>0</v>
      </c>
    </row>
    <row r="491" spans="1:14">
      <c r="A491" s="108">
        <v>34</v>
      </c>
      <c r="B491" s="109" t="s">
        <v>371</v>
      </c>
      <c r="C491" s="94"/>
      <c r="D491" s="109" t="s">
        <v>420</v>
      </c>
      <c r="F491" s="109"/>
      <c r="G491" s="109">
        <v>0</v>
      </c>
      <c r="H491" s="109">
        <v>0</v>
      </c>
      <c r="I491" s="94"/>
      <c r="J491" s="109"/>
      <c r="K491" s="109">
        <v>0</v>
      </c>
      <c r="L491" s="109">
        <v>0</v>
      </c>
      <c r="M491" s="94"/>
      <c r="N491" s="109">
        <v>0</v>
      </c>
    </row>
    <row r="492" spans="1:14">
      <c r="A492" s="99">
        <v>35</v>
      </c>
      <c r="B492" s="100" t="s">
        <v>361</v>
      </c>
      <c r="C492" s="94"/>
      <c r="D492" s="100" t="s">
        <v>420</v>
      </c>
      <c r="F492" s="100">
        <v>2616037835.0928478</v>
      </c>
      <c r="G492" s="100">
        <v>0</v>
      </c>
      <c r="H492" s="100">
        <v>2616037835.0928478</v>
      </c>
      <c r="I492" s="94"/>
      <c r="J492" s="100">
        <v>2244949621</v>
      </c>
      <c r="K492" s="100">
        <v>386682518.0928477</v>
      </c>
      <c r="L492" s="100">
        <v>2631632139.0928478</v>
      </c>
      <c r="M492" s="94"/>
      <c r="N492" s="100">
        <v>-15594304</v>
      </c>
    </row>
    <row r="493" spans="1:14">
      <c r="A493" s="108">
        <v>36</v>
      </c>
      <c r="B493" s="109" t="s">
        <v>1724</v>
      </c>
      <c r="C493" s="94"/>
      <c r="D493" s="109" t="s">
        <v>420</v>
      </c>
      <c r="F493" s="109"/>
      <c r="G493" s="109"/>
      <c r="H493" s="109"/>
      <c r="I493" s="94"/>
      <c r="J493" s="109"/>
      <c r="K493" s="109"/>
      <c r="L493" s="109"/>
      <c r="M493" s="94"/>
      <c r="N493" s="109"/>
    </row>
    <row r="494" spans="1:14">
      <c r="A494" s="99">
        <v>37</v>
      </c>
      <c r="B494" s="100" t="s">
        <v>364</v>
      </c>
      <c r="C494" s="94"/>
      <c r="D494" s="100" t="s">
        <v>420</v>
      </c>
      <c r="F494" s="100"/>
      <c r="G494" s="100">
        <v>0</v>
      </c>
      <c r="H494" s="100">
        <v>0</v>
      </c>
      <c r="I494" s="94"/>
      <c r="J494" s="100">
        <v>1063343944</v>
      </c>
      <c r="K494" s="100">
        <v>0</v>
      </c>
      <c r="L494" s="100">
        <v>1063343944</v>
      </c>
      <c r="M494" s="94"/>
      <c r="N494" s="100">
        <v>-1063343944</v>
      </c>
    </row>
    <row r="495" spans="1:14">
      <c r="A495" s="108">
        <v>38</v>
      </c>
      <c r="B495" s="109" t="s">
        <v>363</v>
      </c>
      <c r="C495" s="94"/>
      <c r="D495" s="109" t="s">
        <v>404</v>
      </c>
      <c r="F495" s="109">
        <v>609687707</v>
      </c>
      <c r="G495" s="109">
        <v>0</v>
      </c>
      <c r="H495" s="109">
        <v>609687707</v>
      </c>
      <c r="I495" s="94"/>
      <c r="J495" s="109">
        <v>700906798</v>
      </c>
      <c r="K495" s="109">
        <v>0</v>
      </c>
      <c r="L495" s="109">
        <v>700906798</v>
      </c>
      <c r="M495" s="94"/>
      <c r="N495" s="109">
        <v>-91219091</v>
      </c>
    </row>
    <row r="496" spans="1:14">
      <c r="A496" s="99">
        <v>39</v>
      </c>
      <c r="B496" s="100" t="s">
        <v>374</v>
      </c>
      <c r="C496" s="94"/>
      <c r="D496" s="100" t="s">
        <v>404</v>
      </c>
      <c r="F496" s="100"/>
      <c r="G496" s="100">
        <v>0</v>
      </c>
      <c r="H496" s="100">
        <v>0</v>
      </c>
      <c r="I496" s="94"/>
      <c r="J496" s="100">
        <v>865598</v>
      </c>
      <c r="K496" s="100">
        <v>0</v>
      </c>
      <c r="L496" s="100">
        <v>865598</v>
      </c>
      <c r="M496" s="94"/>
      <c r="N496" s="100">
        <v>-865598</v>
      </c>
    </row>
    <row r="497" spans="1:14">
      <c r="A497" s="108">
        <v>40</v>
      </c>
      <c r="B497" s="109" t="s">
        <v>367</v>
      </c>
      <c r="C497" s="94"/>
      <c r="D497" s="109" t="s">
        <v>404</v>
      </c>
      <c r="F497" s="109"/>
      <c r="G497" s="109">
        <v>0</v>
      </c>
      <c r="H497" s="109">
        <v>0</v>
      </c>
      <c r="I497" s="94"/>
      <c r="J497" s="109">
        <v>2798359</v>
      </c>
      <c r="K497" s="109">
        <v>0</v>
      </c>
      <c r="L497" s="109">
        <v>2798359</v>
      </c>
      <c r="M497" s="94"/>
      <c r="N497" s="109">
        <v>-2798359</v>
      </c>
    </row>
    <row r="498" spans="1:14">
      <c r="A498" s="99">
        <v>41</v>
      </c>
      <c r="B498" s="100" t="s">
        <v>362</v>
      </c>
      <c r="C498" s="94"/>
      <c r="D498" s="100" t="s">
        <v>404</v>
      </c>
      <c r="F498" s="100">
        <v>36818023301</v>
      </c>
      <c r="G498" s="100">
        <v>0</v>
      </c>
      <c r="H498" s="100">
        <v>36818023301</v>
      </c>
      <c r="I498" s="94"/>
      <c r="J498" s="100">
        <v>36818023301</v>
      </c>
      <c r="K498" s="100">
        <v>0</v>
      </c>
      <c r="L498" s="100">
        <v>36818023301</v>
      </c>
      <c r="M498" s="94"/>
      <c r="N498" s="100">
        <v>0</v>
      </c>
    </row>
    <row r="499" spans="1:14">
      <c r="A499" s="108">
        <v>42</v>
      </c>
      <c r="B499" s="109" t="s">
        <v>1750</v>
      </c>
      <c r="C499" s="94"/>
      <c r="D499" s="109" t="s">
        <v>414</v>
      </c>
      <c r="F499" s="109"/>
      <c r="G499" s="109">
        <v>0</v>
      </c>
      <c r="H499" s="109">
        <v>0</v>
      </c>
      <c r="I499" s="94"/>
      <c r="J499" s="109"/>
      <c r="K499" s="109">
        <v>0</v>
      </c>
      <c r="L499" s="109">
        <v>0</v>
      </c>
      <c r="M499" s="94"/>
      <c r="N499" s="109">
        <v>0</v>
      </c>
    </row>
    <row r="500" spans="1:14">
      <c r="A500" s="99">
        <v>43</v>
      </c>
      <c r="B500" s="100" t="s">
        <v>370</v>
      </c>
      <c r="C500" s="94"/>
      <c r="D500" s="100" t="s">
        <v>420</v>
      </c>
      <c r="F500" s="100">
        <v>101136424</v>
      </c>
      <c r="G500" s="100">
        <v>0</v>
      </c>
      <c r="H500" s="100">
        <v>101136424</v>
      </c>
      <c r="I500" s="94"/>
      <c r="J500" s="100">
        <v>101138404</v>
      </c>
      <c r="K500" s="100">
        <v>0</v>
      </c>
      <c r="L500" s="100">
        <v>101138404</v>
      </c>
      <c r="M500" s="94"/>
      <c r="N500" s="100">
        <v>-1980</v>
      </c>
    </row>
    <row r="501" spans="1:14">
      <c r="A501" s="108">
        <v>44</v>
      </c>
      <c r="B501" s="109" t="s">
        <v>368</v>
      </c>
      <c r="C501" s="94"/>
      <c r="D501" s="109" t="s">
        <v>420</v>
      </c>
      <c r="F501" s="109">
        <v>150873148</v>
      </c>
      <c r="G501" s="109">
        <v>0</v>
      </c>
      <c r="H501" s="109">
        <v>150873148</v>
      </c>
      <c r="I501" s="94"/>
      <c r="J501" s="109">
        <v>150873148</v>
      </c>
      <c r="K501" s="109">
        <v>0</v>
      </c>
      <c r="L501" s="109">
        <v>150873148</v>
      </c>
      <c r="M501" s="94"/>
      <c r="N501" s="109">
        <v>0</v>
      </c>
    </row>
    <row r="502" spans="1:14">
      <c r="A502" s="99">
        <v>45</v>
      </c>
      <c r="B502" s="100" t="s">
        <v>1751</v>
      </c>
      <c r="C502" s="94"/>
      <c r="D502" s="100" t="s">
        <v>420</v>
      </c>
      <c r="F502" s="100"/>
      <c r="G502" s="100">
        <v>0</v>
      </c>
      <c r="H502" s="100">
        <v>0</v>
      </c>
      <c r="I502" s="94"/>
      <c r="J502" s="100"/>
      <c r="K502" s="100">
        <v>0</v>
      </c>
      <c r="L502" s="100">
        <v>0</v>
      </c>
      <c r="M502" s="94"/>
      <c r="N502" s="100">
        <v>0</v>
      </c>
    </row>
    <row r="503" spans="1:14">
      <c r="A503" s="108">
        <v>46</v>
      </c>
      <c r="B503" s="109" t="s">
        <v>366</v>
      </c>
      <c r="C503" s="94"/>
      <c r="D503" s="109" t="s">
        <v>420</v>
      </c>
      <c r="F503" s="109">
        <v>3695209.5808383245</v>
      </c>
      <c r="G503" s="109">
        <v>0</v>
      </c>
      <c r="H503" s="109">
        <v>3695209.5808383245</v>
      </c>
      <c r="I503" s="94"/>
      <c r="J503" s="109">
        <v>7323234</v>
      </c>
      <c r="K503" s="109">
        <v>0</v>
      </c>
      <c r="L503" s="109">
        <v>7323234</v>
      </c>
      <c r="M503" s="94"/>
      <c r="N503" s="109">
        <v>-3628024.4191616755</v>
      </c>
    </row>
    <row r="504" spans="1:14">
      <c r="A504" s="99">
        <v>47</v>
      </c>
      <c r="B504" s="100" t="s">
        <v>1752</v>
      </c>
      <c r="C504" s="94"/>
      <c r="D504" s="100" t="s">
        <v>403</v>
      </c>
      <c r="F504" s="100">
        <v>42724925</v>
      </c>
      <c r="G504" s="100">
        <v>0</v>
      </c>
      <c r="H504" s="100">
        <v>42724925</v>
      </c>
      <c r="I504" s="94"/>
      <c r="J504" s="100"/>
      <c r="K504" s="100">
        <v>0</v>
      </c>
      <c r="L504" s="100">
        <v>0</v>
      </c>
      <c r="M504" s="94"/>
      <c r="N504" s="100">
        <v>42724925</v>
      </c>
    </row>
    <row r="505" spans="1:14">
      <c r="A505" s="108">
        <v>48</v>
      </c>
      <c r="B505" s="109" t="s">
        <v>435</v>
      </c>
      <c r="C505" s="94"/>
      <c r="D505" s="109" t="s">
        <v>425</v>
      </c>
      <c r="F505" s="109">
        <v>471740317</v>
      </c>
      <c r="G505" s="109">
        <v>0</v>
      </c>
      <c r="H505" s="109">
        <v>471740317</v>
      </c>
      <c r="I505" s="94"/>
      <c r="J505" s="109">
        <v>470954284</v>
      </c>
      <c r="K505" s="109">
        <v>0</v>
      </c>
      <c r="L505" s="109">
        <v>470954284</v>
      </c>
      <c r="M505" s="94"/>
      <c r="N505" s="109">
        <v>786033</v>
      </c>
    </row>
    <row r="506" spans="1:14">
      <c r="A506" s="99">
        <v>49</v>
      </c>
      <c r="B506" s="100" t="s">
        <v>452</v>
      </c>
      <c r="C506" s="94"/>
      <c r="D506" s="100" t="s">
        <v>426</v>
      </c>
      <c r="F506" s="100"/>
      <c r="G506" s="100">
        <v>0</v>
      </c>
      <c r="H506" s="100">
        <v>0</v>
      </c>
      <c r="I506" s="94"/>
      <c r="J506" s="100"/>
      <c r="K506" s="100">
        <v>0</v>
      </c>
      <c r="L506" s="100">
        <v>0</v>
      </c>
      <c r="M506" s="94"/>
      <c r="N506" s="100">
        <v>0</v>
      </c>
    </row>
    <row r="507" spans="1:14">
      <c r="A507" s="108">
        <v>50</v>
      </c>
      <c r="B507" s="109" t="s">
        <v>1753</v>
      </c>
      <c r="C507" s="94"/>
      <c r="D507" s="109" t="s">
        <v>427</v>
      </c>
      <c r="F507" s="109"/>
      <c r="G507" s="109">
        <v>0</v>
      </c>
      <c r="H507" s="109">
        <v>0</v>
      </c>
      <c r="I507" s="94"/>
      <c r="J507" s="109"/>
      <c r="K507" s="109">
        <v>0</v>
      </c>
      <c r="L507" s="109">
        <v>0</v>
      </c>
      <c r="M507" s="94"/>
      <c r="N507" s="109">
        <v>0</v>
      </c>
    </row>
    <row r="508" spans="1:14">
      <c r="A508" s="99">
        <v>51</v>
      </c>
      <c r="B508" s="100" t="s">
        <v>1754</v>
      </c>
      <c r="C508" s="94"/>
      <c r="D508" s="100" t="s">
        <v>1725</v>
      </c>
      <c r="F508" s="100"/>
      <c r="G508" s="100">
        <v>0</v>
      </c>
      <c r="H508" s="100">
        <v>0</v>
      </c>
      <c r="I508" s="94"/>
      <c r="J508" s="100"/>
      <c r="K508" s="100">
        <v>0</v>
      </c>
      <c r="L508" s="100">
        <v>0</v>
      </c>
      <c r="M508" s="94"/>
      <c r="N508" s="100">
        <v>0</v>
      </c>
    </row>
    <row r="509" spans="1:14" ht="15" thickBot="1">
      <c r="A509" s="110"/>
      <c r="B509" s="110" t="s">
        <v>1726</v>
      </c>
      <c r="C509" s="94"/>
      <c r="D509" s="111"/>
      <c r="F509" s="111">
        <v>43093839259.673691</v>
      </c>
      <c r="G509" s="111">
        <v>0</v>
      </c>
      <c r="H509" s="111">
        <v>43093839259.673691</v>
      </c>
      <c r="I509" s="94"/>
      <c r="J509" s="111">
        <v>45655018220</v>
      </c>
      <c r="K509" s="111">
        <v>386682518.0928477</v>
      </c>
      <c r="L509" s="111">
        <v>46041700738.09285</v>
      </c>
      <c r="M509" s="94"/>
      <c r="N509" s="111">
        <v>-2947861478.4191618</v>
      </c>
    </row>
  </sheetData>
  <mergeCells count="96">
    <mergeCell ref="N4:N5"/>
    <mergeCell ref="A4:A5"/>
    <mergeCell ref="B4:B5"/>
    <mergeCell ref="D4:D5"/>
    <mergeCell ref="F4:H4"/>
    <mergeCell ref="J4:L4"/>
    <mergeCell ref="A40:B40"/>
    <mergeCell ref="A6:B6"/>
    <mergeCell ref="A13:B13"/>
    <mergeCell ref="A20:B20"/>
    <mergeCell ref="A24:B24"/>
    <mergeCell ref="A28:B28"/>
    <mergeCell ref="N68:N69"/>
    <mergeCell ref="A131:A132"/>
    <mergeCell ref="B131:B132"/>
    <mergeCell ref="D131:D132"/>
    <mergeCell ref="A133:B133"/>
    <mergeCell ref="J68:L68"/>
    <mergeCell ref="A70:B70"/>
    <mergeCell ref="A77:B77"/>
    <mergeCell ref="A84:B84"/>
    <mergeCell ref="A88:B88"/>
    <mergeCell ref="A92:B92"/>
    <mergeCell ref="A68:A69"/>
    <mergeCell ref="B68:B69"/>
    <mergeCell ref="D68:D69"/>
    <mergeCell ref="F68:H68"/>
    <mergeCell ref="A104:B104"/>
    <mergeCell ref="N194:N195"/>
    <mergeCell ref="A151:B151"/>
    <mergeCell ref="A155:B155"/>
    <mergeCell ref="A167:B167"/>
    <mergeCell ref="F131:H131"/>
    <mergeCell ref="J131:L131"/>
    <mergeCell ref="N131:N132"/>
    <mergeCell ref="A147:B147"/>
    <mergeCell ref="A140:B140"/>
    <mergeCell ref="A194:A195"/>
    <mergeCell ref="B194:B195"/>
    <mergeCell ref="D194:D195"/>
    <mergeCell ref="J194:L194"/>
    <mergeCell ref="A196:B196"/>
    <mergeCell ref="A203:B203"/>
    <mergeCell ref="A210:B210"/>
    <mergeCell ref="A214:B214"/>
    <mergeCell ref="A218:B218"/>
    <mergeCell ref="A230:B230"/>
    <mergeCell ref="A258:A259"/>
    <mergeCell ref="B258:B259"/>
    <mergeCell ref="A332:B332"/>
    <mergeCell ref="D258:D259"/>
    <mergeCell ref="A260:B260"/>
    <mergeCell ref="A268:B268"/>
    <mergeCell ref="A275:B275"/>
    <mergeCell ref="A279:B279"/>
    <mergeCell ref="A283:B283"/>
    <mergeCell ref="A295:B295"/>
    <mergeCell ref="A323:A324"/>
    <mergeCell ref="B323:B324"/>
    <mergeCell ref="D323:D324"/>
    <mergeCell ref="A325:B325"/>
    <mergeCell ref="A466:B466"/>
    <mergeCell ref="A410:B410"/>
    <mergeCell ref="A339:B339"/>
    <mergeCell ref="A343:B343"/>
    <mergeCell ref="A347:B347"/>
    <mergeCell ref="A359:B359"/>
    <mergeCell ref="A386:A387"/>
    <mergeCell ref="B386:B387"/>
    <mergeCell ref="A470:B470"/>
    <mergeCell ref="A474:B474"/>
    <mergeCell ref="A486:B486"/>
    <mergeCell ref="F194:H194"/>
    <mergeCell ref="A422:B422"/>
    <mergeCell ref="A450:A451"/>
    <mergeCell ref="B450:B451"/>
    <mergeCell ref="D450:D451"/>
    <mergeCell ref="A452:B452"/>
    <mergeCell ref="A459:B459"/>
    <mergeCell ref="D386:D387"/>
    <mergeCell ref="A388:B388"/>
    <mergeCell ref="A395:B395"/>
    <mergeCell ref="A402:B402"/>
    <mergeCell ref="A406:B406"/>
    <mergeCell ref="F258:H258"/>
    <mergeCell ref="N386:N387"/>
    <mergeCell ref="F450:H450"/>
    <mergeCell ref="J450:L450"/>
    <mergeCell ref="N450:N451"/>
    <mergeCell ref="N258:N259"/>
    <mergeCell ref="F323:H323"/>
    <mergeCell ref="J323:L323"/>
    <mergeCell ref="N323:N324"/>
    <mergeCell ref="J258:L258"/>
    <mergeCell ref="F386:H386"/>
    <mergeCell ref="J386:L386"/>
  </mergeCells>
  <pageMargins left="0.7" right="0.7" top="0.75" bottom="0.75" header="0.3" footer="0.3"/>
  <pageSetup paperSize="9" scale="83" fitToHeight="0" orientation="landscape" horizontalDpi="0" verticalDpi="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30969-D2A0-432F-9568-DDE512E54250}">
  <dimension ref="A1:G60"/>
  <sheetViews>
    <sheetView zoomScale="80" zoomScaleNormal="80" workbookViewId="0">
      <selection activeCell="B5" sqref="B5"/>
    </sheetView>
  </sheetViews>
  <sheetFormatPr baseColWidth="10" defaultColWidth="9.33203125" defaultRowHeight="16.8"/>
  <cols>
    <col min="1" max="1" width="9.33203125" style="461"/>
    <col min="2" max="2" width="80.33203125" style="458" customWidth="1"/>
    <col min="3" max="3" width="14.109375" style="458" bestFit="1" customWidth="1"/>
    <col min="4" max="4" width="10.109375" style="458" customWidth="1"/>
    <col min="5" max="5" width="6.33203125" style="458" bestFit="1" customWidth="1"/>
    <col min="6" max="6" width="13.6640625" style="580" customWidth="1"/>
    <col min="7" max="7" width="14.44140625" style="458" customWidth="1"/>
    <col min="8" max="16384" width="9.33203125" style="458"/>
  </cols>
  <sheetData>
    <row r="1" spans="1:7" ht="17.399999999999999" thickBot="1">
      <c r="A1" s="871" t="s">
        <v>396</v>
      </c>
      <c r="B1" s="871" t="s">
        <v>397</v>
      </c>
      <c r="C1" s="871" t="s">
        <v>2078</v>
      </c>
      <c r="D1" s="873" t="s">
        <v>376</v>
      </c>
      <c r="E1" s="873"/>
      <c r="F1" s="871" t="s">
        <v>398</v>
      </c>
      <c r="G1" s="871" t="s">
        <v>399</v>
      </c>
    </row>
    <row r="2" spans="1:7" ht="27" thickBot="1">
      <c r="A2" s="872"/>
      <c r="B2" s="872"/>
      <c r="C2" s="872"/>
      <c r="D2" s="522" t="s">
        <v>378</v>
      </c>
      <c r="E2" s="522" t="s">
        <v>1889</v>
      </c>
      <c r="F2" s="872"/>
      <c r="G2" s="872"/>
    </row>
    <row r="3" spans="1:7" ht="84">
      <c r="A3" s="574" t="s">
        <v>400</v>
      </c>
      <c r="B3" s="575" t="s">
        <v>2049</v>
      </c>
      <c r="C3" s="576" t="s">
        <v>401</v>
      </c>
      <c r="D3" s="576" t="s">
        <v>401</v>
      </c>
      <c r="E3" s="576" t="s">
        <v>401</v>
      </c>
      <c r="F3" s="576" t="s">
        <v>402</v>
      </c>
      <c r="G3" s="576" t="s">
        <v>403</v>
      </c>
    </row>
    <row r="4" spans="1:7" ht="50.4">
      <c r="A4" s="577" t="s">
        <v>400</v>
      </c>
      <c r="B4" s="578" t="s">
        <v>2050</v>
      </c>
      <c r="C4" s="579" t="s">
        <v>401</v>
      </c>
      <c r="D4" s="579" t="s">
        <v>401</v>
      </c>
      <c r="E4" s="579" t="s">
        <v>401</v>
      </c>
      <c r="F4" s="579" t="s">
        <v>402</v>
      </c>
      <c r="G4" s="579" t="s">
        <v>404</v>
      </c>
    </row>
    <row r="5" spans="1:7" ht="67.2">
      <c r="A5" s="574" t="s">
        <v>405</v>
      </c>
      <c r="B5" s="575" t="s">
        <v>2051</v>
      </c>
      <c r="C5" s="576" t="s">
        <v>401</v>
      </c>
      <c r="D5" s="576" t="s">
        <v>401</v>
      </c>
      <c r="E5" s="576"/>
      <c r="F5" s="576" t="s">
        <v>406</v>
      </c>
      <c r="G5" s="576" t="s">
        <v>407</v>
      </c>
    </row>
    <row r="6" spans="1:7" ht="84">
      <c r="A6" s="577" t="s">
        <v>408</v>
      </c>
      <c r="B6" s="578" t="s">
        <v>2052</v>
      </c>
      <c r="C6" s="579" t="s">
        <v>401</v>
      </c>
      <c r="D6" s="579" t="s">
        <v>401</v>
      </c>
      <c r="E6" s="579"/>
      <c r="F6" s="579" t="s">
        <v>406</v>
      </c>
      <c r="G6" s="579" t="s">
        <v>409</v>
      </c>
    </row>
    <row r="7" spans="1:7" ht="67.2">
      <c r="A7" s="574" t="s">
        <v>410</v>
      </c>
      <c r="B7" s="575" t="s">
        <v>2053</v>
      </c>
      <c r="C7" s="576" t="s">
        <v>401</v>
      </c>
      <c r="D7" s="576" t="s">
        <v>401</v>
      </c>
      <c r="E7" s="576"/>
      <c r="F7" s="576" t="s">
        <v>411</v>
      </c>
      <c r="G7" s="576" t="s">
        <v>407</v>
      </c>
    </row>
    <row r="8" spans="1:7" ht="84">
      <c r="A8" s="577" t="s">
        <v>412</v>
      </c>
      <c r="B8" s="578" t="s">
        <v>2054</v>
      </c>
      <c r="C8" s="579" t="s">
        <v>401</v>
      </c>
      <c r="D8" s="579" t="s">
        <v>401</v>
      </c>
      <c r="E8" s="579"/>
      <c r="F8" s="579" t="s">
        <v>411</v>
      </c>
      <c r="G8" s="579" t="s">
        <v>409</v>
      </c>
    </row>
    <row r="9" spans="1:7" ht="84">
      <c r="A9" s="574">
        <v>16</v>
      </c>
      <c r="B9" s="575" t="s">
        <v>2055</v>
      </c>
      <c r="C9" s="576"/>
      <c r="D9" s="576" t="s">
        <v>401</v>
      </c>
      <c r="E9" s="576"/>
      <c r="F9" s="576" t="s">
        <v>413</v>
      </c>
      <c r="G9" s="576" t="s">
        <v>414</v>
      </c>
    </row>
    <row r="10" spans="1:7" ht="117.6">
      <c r="A10" s="577">
        <v>17</v>
      </c>
      <c r="B10" s="578" t="s">
        <v>1895</v>
      </c>
      <c r="C10" s="579"/>
      <c r="D10" s="579" t="s">
        <v>401</v>
      </c>
      <c r="E10" s="579"/>
      <c r="F10" s="579" t="s">
        <v>413</v>
      </c>
      <c r="G10" s="579" t="s">
        <v>414</v>
      </c>
    </row>
    <row r="11" spans="1:7" ht="33.6">
      <c r="A11" s="574">
        <v>18</v>
      </c>
      <c r="B11" s="575" t="s">
        <v>2056</v>
      </c>
      <c r="C11" s="576"/>
      <c r="D11" s="576" t="s">
        <v>401</v>
      </c>
      <c r="E11" s="576"/>
      <c r="F11" s="576" t="s">
        <v>413</v>
      </c>
      <c r="G11" s="576" t="s">
        <v>415</v>
      </c>
    </row>
    <row r="12" spans="1:7" ht="117.6">
      <c r="A12" s="577">
        <v>19</v>
      </c>
      <c r="B12" s="578" t="s">
        <v>1896</v>
      </c>
      <c r="C12" s="579" t="s">
        <v>401</v>
      </c>
      <c r="D12" s="579" t="s">
        <v>401</v>
      </c>
      <c r="E12" s="579"/>
      <c r="F12" s="579" t="s">
        <v>416</v>
      </c>
      <c r="G12" s="579" t="s">
        <v>407</v>
      </c>
    </row>
    <row r="13" spans="1:7" ht="84">
      <c r="A13" s="574">
        <v>20</v>
      </c>
      <c r="B13" s="575" t="s">
        <v>2057</v>
      </c>
      <c r="C13" s="576" t="s">
        <v>401</v>
      </c>
      <c r="D13" s="576" t="s">
        <v>401</v>
      </c>
      <c r="E13" s="576"/>
      <c r="F13" s="576" t="s">
        <v>417</v>
      </c>
      <c r="G13" s="576" t="s">
        <v>418</v>
      </c>
    </row>
    <row r="14" spans="1:7" ht="67.2">
      <c r="A14" s="577">
        <v>21</v>
      </c>
      <c r="B14" s="578" t="s">
        <v>2058</v>
      </c>
      <c r="C14" s="579" t="s">
        <v>401</v>
      </c>
      <c r="D14" s="579" t="s">
        <v>401</v>
      </c>
      <c r="E14" s="579"/>
      <c r="F14" s="579" t="s">
        <v>417</v>
      </c>
      <c r="G14" s="579" t="s">
        <v>407</v>
      </c>
    </row>
    <row r="15" spans="1:7">
      <c r="A15" s="574"/>
      <c r="B15" s="575"/>
      <c r="C15" s="576"/>
      <c r="D15" s="576"/>
      <c r="E15" s="576"/>
      <c r="F15" s="576" t="s">
        <v>419</v>
      </c>
      <c r="G15" s="576"/>
    </row>
    <row r="16" spans="1:7" ht="33.6">
      <c r="A16" s="577">
        <v>22</v>
      </c>
      <c r="B16" s="578" t="s">
        <v>2059</v>
      </c>
      <c r="C16" s="579" t="s">
        <v>401</v>
      </c>
      <c r="D16" s="579" t="s">
        <v>401</v>
      </c>
      <c r="E16" s="579"/>
      <c r="F16" s="579" t="s">
        <v>413</v>
      </c>
      <c r="G16" s="579" t="s">
        <v>407</v>
      </c>
    </row>
    <row r="17" spans="1:7" ht="33.6">
      <c r="A17" s="574">
        <v>23</v>
      </c>
      <c r="B17" s="575" t="s">
        <v>1897</v>
      </c>
      <c r="C17" s="576" t="s">
        <v>401</v>
      </c>
      <c r="D17" s="576" t="s">
        <v>401</v>
      </c>
      <c r="E17" s="576"/>
      <c r="F17" s="576" t="s">
        <v>413</v>
      </c>
      <c r="G17" s="576" t="s">
        <v>407</v>
      </c>
    </row>
    <row r="18" spans="1:7" ht="50.4">
      <c r="A18" s="577">
        <v>24</v>
      </c>
      <c r="B18" s="578" t="s">
        <v>2060</v>
      </c>
      <c r="C18" s="579" t="s">
        <v>401</v>
      </c>
      <c r="D18" s="579" t="s">
        <v>401</v>
      </c>
      <c r="E18" s="579"/>
      <c r="F18" s="579" t="s">
        <v>413</v>
      </c>
      <c r="G18" s="579" t="s">
        <v>407</v>
      </c>
    </row>
    <row r="19" spans="1:7" ht="67.2">
      <c r="A19" s="574">
        <v>25</v>
      </c>
      <c r="B19" s="575" t="s">
        <v>1898</v>
      </c>
      <c r="C19" s="576" t="s">
        <v>401</v>
      </c>
      <c r="D19" s="576" t="s">
        <v>401</v>
      </c>
      <c r="E19" s="576"/>
      <c r="F19" s="576" t="s">
        <v>413</v>
      </c>
      <c r="G19" s="576" t="s">
        <v>407</v>
      </c>
    </row>
    <row r="20" spans="1:7" ht="50.4">
      <c r="A20" s="577">
        <v>26</v>
      </c>
      <c r="B20" s="578" t="s">
        <v>2061</v>
      </c>
      <c r="C20" s="579"/>
      <c r="D20" s="579" t="s">
        <v>401</v>
      </c>
      <c r="E20" s="579"/>
      <c r="F20" s="579" t="s">
        <v>413</v>
      </c>
      <c r="G20" s="579" t="s">
        <v>407</v>
      </c>
    </row>
    <row r="21" spans="1:7" ht="50.4">
      <c r="A21" s="574">
        <v>27</v>
      </c>
      <c r="B21" s="575" t="s">
        <v>1899</v>
      </c>
      <c r="C21" s="576"/>
      <c r="D21" s="576" t="s">
        <v>401</v>
      </c>
      <c r="E21" s="576"/>
      <c r="F21" s="576" t="s">
        <v>413</v>
      </c>
      <c r="G21" s="576" t="s">
        <v>409</v>
      </c>
    </row>
    <row r="22" spans="1:7" ht="50.4">
      <c r="A22" s="577">
        <v>28</v>
      </c>
      <c r="B22" s="578" t="s">
        <v>2062</v>
      </c>
      <c r="C22" s="579"/>
      <c r="D22" s="579" t="s">
        <v>401</v>
      </c>
      <c r="E22" s="579" t="s">
        <v>401</v>
      </c>
      <c r="F22" s="579" t="s">
        <v>413</v>
      </c>
      <c r="G22" s="579" t="s">
        <v>407</v>
      </c>
    </row>
    <row r="23" spans="1:7">
      <c r="A23" s="574">
        <v>29</v>
      </c>
      <c r="B23" s="575" t="s">
        <v>1900</v>
      </c>
      <c r="C23" s="576"/>
      <c r="D23" s="576" t="s">
        <v>401</v>
      </c>
      <c r="E23" s="576" t="s">
        <v>401</v>
      </c>
      <c r="F23" s="576" t="s">
        <v>413</v>
      </c>
      <c r="G23" s="576" t="s">
        <v>14</v>
      </c>
    </row>
    <row r="24" spans="1:7" ht="50.4">
      <c r="A24" s="577">
        <v>30</v>
      </c>
      <c r="B24" s="578" t="s">
        <v>2063</v>
      </c>
      <c r="C24" s="579"/>
      <c r="D24" s="579" t="s">
        <v>401</v>
      </c>
      <c r="E24" s="579" t="s">
        <v>401</v>
      </c>
      <c r="F24" s="579" t="s">
        <v>413</v>
      </c>
      <c r="G24" s="579" t="s">
        <v>420</v>
      </c>
    </row>
    <row r="25" spans="1:7" ht="84">
      <c r="A25" s="574">
        <v>31</v>
      </c>
      <c r="B25" s="575" t="s">
        <v>2064</v>
      </c>
      <c r="C25" s="576" t="s">
        <v>401</v>
      </c>
      <c r="D25" s="576" t="s">
        <v>401</v>
      </c>
      <c r="E25" s="576" t="s">
        <v>401</v>
      </c>
      <c r="F25" s="576" t="s">
        <v>413</v>
      </c>
      <c r="G25" s="576" t="s">
        <v>420</v>
      </c>
    </row>
    <row r="26" spans="1:7" ht="50.4">
      <c r="A26" s="577">
        <v>32</v>
      </c>
      <c r="B26" s="578" t="s">
        <v>2065</v>
      </c>
      <c r="C26" s="579" t="s">
        <v>401</v>
      </c>
      <c r="D26" s="579" t="s">
        <v>401</v>
      </c>
      <c r="E26" s="579" t="s">
        <v>401</v>
      </c>
      <c r="F26" s="579" t="s">
        <v>413</v>
      </c>
      <c r="G26" s="579" t="s">
        <v>420</v>
      </c>
    </row>
    <row r="27" spans="1:7" ht="84">
      <c r="A27" s="574">
        <v>33</v>
      </c>
      <c r="B27" s="575" t="s">
        <v>2066</v>
      </c>
      <c r="C27" s="576" t="s">
        <v>401</v>
      </c>
      <c r="D27" s="576"/>
      <c r="E27" s="576" t="s">
        <v>401</v>
      </c>
      <c r="F27" s="576" t="s">
        <v>413</v>
      </c>
      <c r="G27" s="576" t="s">
        <v>420</v>
      </c>
    </row>
    <row r="28" spans="1:7" ht="33.6">
      <c r="A28" s="577">
        <v>34</v>
      </c>
      <c r="B28" s="578" t="s">
        <v>2067</v>
      </c>
      <c r="C28" s="579" t="s">
        <v>401</v>
      </c>
      <c r="D28" s="579"/>
      <c r="E28" s="579" t="s">
        <v>401</v>
      </c>
      <c r="F28" s="579" t="s">
        <v>413</v>
      </c>
      <c r="G28" s="579" t="s">
        <v>420</v>
      </c>
    </row>
    <row r="29" spans="1:7" ht="50.4">
      <c r="A29" s="574">
        <v>35</v>
      </c>
      <c r="B29" s="575" t="s">
        <v>1901</v>
      </c>
      <c r="C29" s="576"/>
      <c r="D29" s="576" t="s">
        <v>401</v>
      </c>
      <c r="E29" s="576" t="s">
        <v>401</v>
      </c>
      <c r="F29" s="576" t="s">
        <v>413</v>
      </c>
      <c r="G29" s="576" t="s">
        <v>420</v>
      </c>
    </row>
    <row r="30" spans="1:7" ht="84">
      <c r="A30" s="577">
        <v>36</v>
      </c>
      <c r="B30" s="578" t="s">
        <v>2068</v>
      </c>
      <c r="C30" s="579"/>
      <c r="D30" s="579" t="s">
        <v>401</v>
      </c>
      <c r="E30" s="579" t="s">
        <v>401</v>
      </c>
      <c r="F30" s="579" t="s">
        <v>413</v>
      </c>
      <c r="G30" s="579" t="s">
        <v>420</v>
      </c>
    </row>
    <row r="31" spans="1:7" ht="50.4">
      <c r="A31" s="574">
        <v>37</v>
      </c>
      <c r="B31" s="575" t="s">
        <v>1902</v>
      </c>
      <c r="C31" s="576"/>
      <c r="D31" s="576" t="s">
        <v>401</v>
      </c>
      <c r="E31" s="576" t="s">
        <v>401</v>
      </c>
      <c r="F31" s="576" t="s">
        <v>413</v>
      </c>
      <c r="G31" s="576" t="s">
        <v>420</v>
      </c>
    </row>
    <row r="32" spans="1:7" ht="67.2">
      <c r="A32" s="577">
        <v>38</v>
      </c>
      <c r="B32" s="578" t="s">
        <v>2069</v>
      </c>
      <c r="C32" s="579"/>
      <c r="D32" s="579" t="s">
        <v>401</v>
      </c>
      <c r="E32" s="579" t="s">
        <v>401</v>
      </c>
      <c r="F32" s="579" t="s">
        <v>413</v>
      </c>
      <c r="G32" s="579" t="s">
        <v>404</v>
      </c>
    </row>
    <row r="33" spans="1:7" ht="100.8">
      <c r="A33" s="574">
        <v>39</v>
      </c>
      <c r="B33" s="575" t="s">
        <v>1890</v>
      </c>
      <c r="C33" s="576" t="s">
        <v>401</v>
      </c>
      <c r="D33" s="576"/>
      <c r="E33" s="576" t="s">
        <v>401</v>
      </c>
      <c r="F33" s="576" t="s">
        <v>413</v>
      </c>
      <c r="G33" s="576" t="s">
        <v>404</v>
      </c>
    </row>
    <row r="34" spans="1:7" ht="50.4">
      <c r="A34" s="577">
        <v>40</v>
      </c>
      <c r="B34" s="578" t="s">
        <v>421</v>
      </c>
      <c r="C34" s="579"/>
      <c r="D34" s="579" t="s">
        <v>401</v>
      </c>
      <c r="E34" s="579" t="s">
        <v>401</v>
      </c>
      <c r="F34" s="579" t="s">
        <v>413</v>
      </c>
      <c r="G34" s="579" t="s">
        <v>404</v>
      </c>
    </row>
    <row r="35" spans="1:7" ht="50.4">
      <c r="A35" s="574">
        <v>41</v>
      </c>
      <c r="B35" s="575" t="s">
        <v>1903</v>
      </c>
      <c r="C35" s="576"/>
      <c r="D35" s="576" t="s">
        <v>27</v>
      </c>
      <c r="E35" s="576"/>
      <c r="F35" s="576" t="s">
        <v>413</v>
      </c>
      <c r="G35" s="576" t="s">
        <v>422</v>
      </c>
    </row>
    <row r="36" spans="1:7" ht="33.6">
      <c r="A36" s="577">
        <v>42</v>
      </c>
      <c r="B36" s="578" t="s">
        <v>2070</v>
      </c>
      <c r="C36" s="579"/>
      <c r="D36" s="579" t="s">
        <v>401</v>
      </c>
      <c r="E36" s="579" t="s">
        <v>401</v>
      </c>
      <c r="F36" s="579" t="s">
        <v>413</v>
      </c>
      <c r="G36" s="579" t="s">
        <v>414</v>
      </c>
    </row>
    <row r="37" spans="1:7" ht="67.2">
      <c r="A37" s="574">
        <v>43</v>
      </c>
      <c r="B37" s="575" t="s">
        <v>1904</v>
      </c>
      <c r="C37" s="576"/>
      <c r="D37" s="576" t="s">
        <v>401</v>
      </c>
      <c r="E37" s="576" t="s">
        <v>401</v>
      </c>
      <c r="F37" s="576" t="s">
        <v>413</v>
      </c>
      <c r="G37" s="576" t="s">
        <v>420</v>
      </c>
    </row>
    <row r="38" spans="1:7" ht="67.2">
      <c r="A38" s="577">
        <v>44</v>
      </c>
      <c r="B38" s="578" t="s">
        <v>2071</v>
      </c>
      <c r="C38" s="579"/>
      <c r="D38" s="579" t="s">
        <v>401</v>
      </c>
      <c r="E38" s="579" t="s">
        <v>401</v>
      </c>
      <c r="F38" s="579" t="s">
        <v>413</v>
      </c>
      <c r="G38" s="579" t="s">
        <v>420</v>
      </c>
    </row>
    <row r="39" spans="1:7" ht="67.2">
      <c r="A39" s="574">
        <v>45</v>
      </c>
      <c r="B39" s="575" t="s">
        <v>1905</v>
      </c>
      <c r="C39" s="576"/>
      <c r="D39" s="576"/>
      <c r="E39" s="576"/>
      <c r="F39" s="576" t="s">
        <v>413</v>
      </c>
      <c r="G39" s="576" t="s">
        <v>420</v>
      </c>
    </row>
    <row r="40" spans="1:7" ht="67.2">
      <c r="A40" s="577">
        <v>46</v>
      </c>
      <c r="B40" s="578" t="s">
        <v>423</v>
      </c>
      <c r="C40" s="579"/>
      <c r="D40" s="579" t="s">
        <v>401</v>
      </c>
      <c r="E40" s="579" t="s">
        <v>401</v>
      </c>
      <c r="F40" s="579" t="s">
        <v>413</v>
      </c>
      <c r="G40" s="579" t="s">
        <v>420</v>
      </c>
    </row>
    <row r="41" spans="1:7" ht="100.8">
      <c r="A41" s="574">
        <v>47</v>
      </c>
      <c r="B41" s="575" t="s">
        <v>2072</v>
      </c>
      <c r="C41" s="576"/>
      <c r="D41" s="576" t="s">
        <v>401</v>
      </c>
      <c r="E41" s="576" t="s">
        <v>401</v>
      </c>
      <c r="F41" s="576" t="s">
        <v>413</v>
      </c>
      <c r="G41" s="576" t="s">
        <v>420</v>
      </c>
    </row>
    <row r="42" spans="1:7" ht="67.2">
      <c r="A42" s="577">
        <v>48</v>
      </c>
      <c r="B42" s="578" t="s">
        <v>424</v>
      </c>
      <c r="C42" s="579"/>
      <c r="D42" s="579" t="s">
        <v>401</v>
      </c>
      <c r="E42" s="579" t="s">
        <v>401</v>
      </c>
      <c r="F42" s="579" t="s">
        <v>413</v>
      </c>
      <c r="G42" s="579" t="s">
        <v>1891</v>
      </c>
    </row>
    <row r="43" spans="1:7" ht="33.6">
      <c r="A43" s="574">
        <v>49</v>
      </c>
      <c r="B43" s="575" t="s">
        <v>1906</v>
      </c>
      <c r="C43" s="576"/>
      <c r="D43" s="576"/>
      <c r="E43" s="576" t="s">
        <v>401</v>
      </c>
      <c r="F43" s="576" t="s">
        <v>413</v>
      </c>
      <c r="G43" s="576" t="s">
        <v>426</v>
      </c>
    </row>
    <row r="44" spans="1:7" ht="151.19999999999999">
      <c r="A44" s="577">
        <v>50</v>
      </c>
      <c r="B44" s="578" t="s">
        <v>2073</v>
      </c>
      <c r="C44" s="579"/>
      <c r="D44" s="579"/>
      <c r="E44" s="579" t="s">
        <v>401</v>
      </c>
      <c r="F44" s="579" t="s">
        <v>413</v>
      </c>
      <c r="G44" s="579" t="s">
        <v>427</v>
      </c>
    </row>
    <row r="45" spans="1:7" ht="50.4">
      <c r="A45" s="574">
        <v>51</v>
      </c>
      <c r="B45" s="575" t="s">
        <v>1907</v>
      </c>
      <c r="C45" s="576"/>
      <c r="D45" s="576" t="s">
        <v>401</v>
      </c>
      <c r="E45" s="576" t="s">
        <v>401</v>
      </c>
      <c r="F45" s="576" t="s">
        <v>413</v>
      </c>
      <c r="G45" s="576" t="s">
        <v>428</v>
      </c>
    </row>
    <row r="46" spans="1:7" ht="84">
      <c r="A46" s="577">
        <v>52</v>
      </c>
      <c r="B46" s="578" t="s">
        <v>2074</v>
      </c>
      <c r="C46" s="579"/>
      <c r="D46" s="579" t="s">
        <v>401</v>
      </c>
      <c r="E46" s="579" t="s">
        <v>401</v>
      </c>
      <c r="F46" s="579" t="s">
        <v>429</v>
      </c>
      <c r="G46" s="579" t="s">
        <v>35</v>
      </c>
    </row>
    <row r="47" spans="1:7" ht="151.19999999999999">
      <c r="A47" s="574">
        <v>53</v>
      </c>
      <c r="B47" s="575" t="s">
        <v>1908</v>
      </c>
      <c r="C47" s="576" t="s">
        <v>401</v>
      </c>
      <c r="D47" s="576"/>
      <c r="E47" s="576" t="s">
        <v>401</v>
      </c>
      <c r="F47" s="576" t="s">
        <v>429</v>
      </c>
      <c r="G47" s="576" t="s">
        <v>35</v>
      </c>
    </row>
    <row r="48" spans="1:7" ht="117.6">
      <c r="A48" s="577">
        <v>54</v>
      </c>
      <c r="B48" s="578" t="s">
        <v>2075</v>
      </c>
      <c r="C48" s="579" t="s">
        <v>401</v>
      </c>
      <c r="D48" s="579" t="s">
        <v>401</v>
      </c>
      <c r="E48" s="579" t="s">
        <v>401</v>
      </c>
      <c r="F48" s="579" t="s">
        <v>430</v>
      </c>
      <c r="G48" s="579" t="s">
        <v>35</v>
      </c>
    </row>
    <row r="49" spans="1:7" ht="67.2">
      <c r="A49" s="574">
        <v>55</v>
      </c>
      <c r="B49" s="575" t="s">
        <v>1892</v>
      </c>
      <c r="C49" s="576"/>
      <c r="D49" s="576" t="s">
        <v>401</v>
      </c>
      <c r="E49" s="576"/>
      <c r="F49" s="576" t="s">
        <v>429</v>
      </c>
      <c r="G49" s="576" t="s">
        <v>35</v>
      </c>
    </row>
    <row r="50" spans="1:7" ht="201.6">
      <c r="A50" s="577">
        <v>56</v>
      </c>
      <c r="B50" s="578" t="s">
        <v>2076</v>
      </c>
      <c r="C50" s="579" t="s">
        <v>401</v>
      </c>
      <c r="D50" s="579" t="s">
        <v>401</v>
      </c>
      <c r="E50" s="579"/>
      <c r="F50" s="579" t="s">
        <v>413</v>
      </c>
      <c r="G50" s="579" t="s">
        <v>35</v>
      </c>
    </row>
    <row r="51" spans="1:7" ht="302.39999999999998">
      <c r="A51" s="574">
        <v>57</v>
      </c>
      <c r="B51" s="575" t="s">
        <v>1893</v>
      </c>
      <c r="C51" s="576"/>
      <c r="D51" s="576"/>
      <c r="E51" s="576" t="s">
        <v>401</v>
      </c>
      <c r="F51" s="576" t="s">
        <v>413</v>
      </c>
      <c r="G51" s="576" t="s">
        <v>35</v>
      </c>
    </row>
    <row r="52" spans="1:7">
      <c r="A52" s="577">
        <v>58</v>
      </c>
      <c r="B52" s="578" t="s">
        <v>431</v>
      </c>
      <c r="C52" s="579"/>
      <c r="D52" s="579" t="s">
        <v>401</v>
      </c>
      <c r="E52" s="579" t="s">
        <v>401</v>
      </c>
      <c r="F52" s="579" t="s">
        <v>413</v>
      </c>
      <c r="G52" s="579" t="s">
        <v>35</v>
      </c>
    </row>
    <row r="53" spans="1:7">
      <c r="A53" s="574">
        <v>59</v>
      </c>
      <c r="B53" s="575" t="s">
        <v>432</v>
      </c>
      <c r="C53" s="576"/>
      <c r="D53" s="576" t="s">
        <v>401</v>
      </c>
      <c r="E53" s="576" t="s">
        <v>401</v>
      </c>
      <c r="F53" s="576" t="s">
        <v>413</v>
      </c>
      <c r="G53" s="576" t="s">
        <v>35</v>
      </c>
    </row>
    <row r="54" spans="1:7" ht="67.2">
      <c r="A54" s="577">
        <v>60</v>
      </c>
      <c r="B54" s="578" t="s">
        <v>1909</v>
      </c>
      <c r="C54" s="579"/>
      <c r="D54" s="579"/>
      <c r="E54" s="579" t="s">
        <v>401</v>
      </c>
      <c r="F54" s="579" t="s">
        <v>413</v>
      </c>
      <c r="G54" s="579" t="s">
        <v>35</v>
      </c>
    </row>
    <row r="55" spans="1:7" ht="84">
      <c r="A55" s="574">
        <v>61</v>
      </c>
      <c r="B55" s="575" t="s">
        <v>2077</v>
      </c>
      <c r="C55" s="576"/>
      <c r="D55" s="576"/>
      <c r="E55" s="576" t="s">
        <v>401</v>
      </c>
      <c r="F55" s="576" t="s">
        <v>413</v>
      </c>
      <c r="G55" s="576" t="s">
        <v>35</v>
      </c>
    </row>
    <row r="56" spans="1:7" ht="100.8">
      <c r="A56" s="577">
        <v>62</v>
      </c>
      <c r="B56" s="578" t="s">
        <v>1910</v>
      </c>
      <c r="C56" s="579"/>
      <c r="D56" s="579"/>
      <c r="E56" s="579" t="s">
        <v>401</v>
      </c>
      <c r="F56" s="579" t="s">
        <v>413</v>
      </c>
      <c r="G56" s="579" t="s">
        <v>35</v>
      </c>
    </row>
    <row r="57" spans="1:7">
      <c r="A57" s="574">
        <v>63</v>
      </c>
      <c r="B57" s="575" t="s">
        <v>433</v>
      </c>
      <c r="C57" s="576"/>
      <c r="D57" s="576"/>
      <c r="E57" s="576"/>
      <c r="F57" s="576" t="s">
        <v>413</v>
      </c>
      <c r="G57" s="576" t="s">
        <v>35</v>
      </c>
    </row>
    <row r="58" spans="1:7">
      <c r="A58" s="459"/>
    </row>
    <row r="59" spans="1:7">
      <c r="A59" s="459" t="s">
        <v>1894</v>
      </c>
    </row>
    <row r="60" spans="1:7">
      <c r="A60" s="459" t="s">
        <v>1088</v>
      </c>
      <c r="B60" s="460"/>
    </row>
  </sheetData>
  <mergeCells count="6">
    <mergeCell ref="G1:G2"/>
    <mergeCell ref="A1:A2"/>
    <mergeCell ref="B1:B2"/>
    <mergeCell ref="C1:C2"/>
    <mergeCell ref="D1:E1"/>
    <mergeCell ref="F1:F2"/>
  </mergeCells>
  <pageMargins left="0.7" right="0.7" top="0.75" bottom="0.75" header="0.3" footer="0.3"/>
  <pageSetup paperSize="9"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E7638-CF08-406A-BEBC-70F7C1A0933E}">
  <sheetPr filterMode="1">
    <pageSetUpPr fitToPage="1"/>
  </sheetPr>
  <dimension ref="A1:N800"/>
  <sheetViews>
    <sheetView tabSelected="1" topLeftCell="A778" workbookViewId="0">
      <selection activeCell="A147" sqref="A147:M797"/>
    </sheetView>
  </sheetViews>
  <sheetFormatPr baseColWidth="10" defaultColWidth="11.44140625" defaultRowHeight="12"/>
  <cols>
    <col min="1" max="1" width="12.33203125" style="215" bestFit="1" customWidth="1"/>
    <col min="2" max="2" width="13.109375" style="215" bestFit="1" customWidth="1"/>
    <col min="3" max="3" width="11.44140625" style="215"/>
    <col min="4" max="4" width="40.33203125" style="215" customWidth="1"/>
    <col min="5" max="7" width="11.44140625" style="215"/>
    <col min="8" max="8" width="14.44140625" style="516" bestFit="1" customWidth="1"/>
    <col min="9" max="9" width="11.44140625" style="511"/>
    <col min="10" max="10" width="13.6640625" style="508" bestFit="1" customWidth="1"/>
    <col min="11" max="11" width="11.44140625" style="215"/>
    <col min="12" max="12" width="14.6640625" style="516" bestFit="1" customWidth="1"/>
    <col min="13" max="13" width="14.6640625" style="508" bestFit="1" customWidth="1"/>
    <col min="14" max="14" width="13.109375" style="215" bestFit="1" customWidth="1"/>
    <col min="15" max="16384" width="11.44140625" style="215"/>
  </cols>
  <sheetData>
    <row r="1" spans="1:14" ht="24">
      <c r="A1" s="874" t="s">
        <v>1979</v>
      </c>
      <c r="B1" s="874" t="s">
        <v>376</v>
      </c>
      <c r="C1" s="504" t="s">
        <v>1980</v>
      </c>
      <c r="D1" s="874" t="s">
        <v>1981</v>
      </c>
      <c r="E1" s="504" t="s">
        <v>1982</v>
      </c>
      <c r="F1" s="874" t="s">
        <v>1983</v>
      </c>
      <c r="G1" s="874" t="s">
        <v>1984</v>
      </c>
      <c r="H1" s="878" t="s">
        <v>1985</v>
      </c>
      <c r="I1" s="874" t="s">
        <v>1986</v>
      </c>
      <c r="J1" s="876" t="s">
        <v>1987</v>
      </c>
      <c r="K1" s="874" t="s">
        <v>1988</v>
      </c>
      <c r="L1" s="878" t="s">
        <v>1989</v>
      </c>
      <c r="M1" s="876" t="s">
        <v>2013</v>
      </c>
    </row>
    <row r="2" spans="1:14" ht="16.2" hidden="1" customHeight="1" thickBot="1">
      <c r="A2" s="875"/>
      <c r="B2" s="875"/>
      <c r="C2" s="505" t="s">
        <v>1990</v>
      </c>
      <c r="D2" s="875"/>
      <c r="E2" s="505" t="s">
        <v>1991</v>
      </c>
      <c r="F2" s="875"/>
      <c r="G2" s="875"/>
      <c r="H2" s="879"/>
      <c r="I2" s="875"/>
      <c r="J2" s="880"/>
      <c r="K2" s="875"/>
      <c r="L2" s="879"/>
      <c r="M2" s="877"/>
    </row>
    <row r="3" spans="1:14" hidden="1">
      <c r="A3" s="502" t="s">
        <v>18</v>
      </c>
      <c r="B3" s="503" t="s">
        <v>378</v>
      </c>
      <c r="C3" s="503" t="s">
        <v>407</v>
      </c>
      <c r="D3" s="502" t="s">
        <v>436</v>
      </c>
      <c r="E3" s="503" t="s">
        <v>15</v>
      </c>
      <c r="F3" s="503" t="s">
        <v>15</v>
      </c>
      <c r="G3" s="502" t="s">
        <v>441</v>
      </c>
      <c r="H3" s="517" t="s">
        <v>274</v>
      </c>
      <c r="I3" s="509" t="s">
        <v>2002</v>
      </c>
      <c r="J3" s="506">
        <v>8524881</v>
      </c>
      <c r="K3" s="503" t="s">
        <v>419</v>
      </c>
      <c r="L3" s="513">
        <v>203.87304765166175</v>
      </c>
      <c r="M3" s="506" t="s">
        <v>359</v>
      </c>
    </row>
    <row r="4" spans="1:14" hidden="1">
      <c r="A4" s="500" t="s">
        <v>18</v>
      </c>
      <c r="B4" s="501" t="s">
        <v>378</v>
      </c>
      <c r="C4" s="501" t="s">
        <v>407</v>
      </c>
      <c r="D4" s="500" t="s">
        <v>436</v>
      </c>
      <c r="E4" s="501" t="s">
        <v>15</v>
      </c>
      <c r="F4" s="501" t="s">
        <v>15</v>
      </c>
      <c r="G4" s="500" t="s">
        <v>442</v>
      </c>
      <c r="H4" s="518" t="s">
        <v>274</v>
      </c>
      <c r="I4" s="510" t="s">
        <v>2002</v>
      </c>
      <c r="J4" s="507">
        <v>386597.16937187524</v>
      </c>
      <c r="K4" s="501" t="s">
        <v>419</v>
      </c>
      <c r="L4" s="520">
        <v>9.2454948207898582</v>
      </c>
      <c r="M4" s="507" t="s">
        <v>359</v>
      </c>
      <c r="N4" s="516"/>
    </row>
    <row r="5" spans="1:14" hidden="1">
      <c r="A5" s="502" t="s">
        <v>18</v>
      </c>
      <c r="B5" s="503" t="s">
        <v>378</v>
      </c>
      <c r="C5" s="503" t="s">
        <v>407</v>
      </c>
      <c r="D5" s="502" t="s">
        <v>436</v>
      </c>
      <c r="E5" s="503" t="s">
        <v>15</v>
      </c>
      <c r="F5" s="503" t="s">
        <v>15</v>
      </c>
      <c r="G5" s="502" t="s">
        <v>443</v>
      </c>
      <c r="H5" s="517" t="s">
        <v>274</v>
      </c>
      <c r="I5" s="509" t="s">
        <v>2002</v>
      </c>
      <c r="J5" s="506">
        <v>708811.43943568063</v>
      </c>
      <c r="K5" s="503" t="s">
        <v>419</v>
      </c>
      <c r="L5" s="513">
        <v>16.951268688456</v>
      </c>
      <c r="M5" s="506" t="s">
        <v>359</v>
      </c>
    </row>
    <row r="6" spans="1:14" hidden="1">
      <c r="A6" s="500" t="s">
        <v>18</v>
      </c>
      <c r="B6" s="501" t="s">
        <v>378</v>
      </c>
      <c r="C6" s="501" t="s">
        <v>407</v>
      </c>
      <c r="D6" s="500" t="s">
        <v>438</v>
      </c>
      <c r="E6" s="501" t="s">
        <v>15</v>
      </c>
      <c r="F6" s="501" t="s">
        <v>15</v>
      </c>
      <c r="G6" s="500" t="s">
        <v>441</v>
      </c>
      <c r="H6" s="518">
        <v>-18.220491022561333</v>
      </c>
      <c r="I6" s="510" t="s">
        <v>16</v>
      </c>
      <c r="J6" s="507"/>
      <c r="K6" s="501"/>
      <c r="L6" s="520">
        <v>0</v>
      </c>
      <c r="M6" s="507" t="s">
        <v>359</v>
      </c>
    </row>
    <row r="7" spans="1:14" hidden="1">
      <c r="A7" s="502" t="s">
        <v>18</v>
      </c>
      <c r="B7" s="503" t="s">
        <v>378</v>
      </c>
      <c r="C7" s="503" t="s">
        <v>407</v>
      </c>
      <c r="D7" s="502" t="s">
        <v>444</v>
      </c>
      <c r="E7" s="503" t="s">
        <v>15</v>
      </c>
      <c r="F7" s="503" t="s">
        <v>15</v>
      </c>
      <c r="G7" s="502" t="s">
        <v>442</v>
      </c>
      <c r="H7" s="517">
        <v>5.9627034000000002E-2</v>
      </c>
      <c r="I7" s="509" t="s">
        <v>16</v>
      </c>
      <c r="J7" s="506"/>
      <c r="K7" s="503"/>
      <c r="L7" s="513">
        <v>0</v>
      </c>
      <c r="M7" s="506" t="s">
        <v>359</v>
      </c>
    </row>
    <row r="8" spans="1:14" hidden="1">
      <c r="A8" s="500" t="s">
        <v>18</v>
      </c>
      <c r="B8" s="501" t="s">
        <v>378</v>
      </c>
      <c r="C8" s="501" t="s">
        <v>407</v>
      </c>
      <c r="D8" s="500" t="s">
        <v>444</v>
      </c>
      <c r="E8" s="501" t="s">
        <v>15</v>
      </c>
      <c r="F8" s="501" t="s">
        <v>15</v>
      </c>
      <c r="G8" s="500" t="s">
        <v>507</v>
      </c>
      <c r="H8" s="518">
        <v>2.9813517000000001E-2</v>
      </c>
      <c r="I8" s="510" t="s">
        <v>16</v>
      </c>
      <c r="J8" s="507"/>
      <c r="K8" s="501"/>
      <c r="L8" s="520">
        <v>0</v>
      </c>
      <c r="M8" s="507" t="s">
        <v>359</v>
      </c>
    </row>
    <row r="9" spans="1:14" hidden="1">
      <c r="A9" s="502" t="s">
        <v>18</v>
      </c>
      <c r="B9" s="503" t="s">
        <v>378</v>
      </c>
      <c r="C9" s="503" t="s">
        <v>407</v>
      </c>
      <c r="D9" s="502" t="s">
        <v>444</v>
      </c>
      <c r="E9" s="503" t="s">
        <v>15</v>
      </c>
      <c r="F9" s="503" t="s">
        <v>15</v>
      </c>
      <c r="G9" s="502" t="s">
        <v>443</v>
      </c>
      <c r="H9" s="517">
        <v>5.9627034000000002E-2</v>
      </c>
      <c r="I9" s="509" t="s">
        <v>16</v>
      </c>
      <c r="J9" s="506"/>
      <c r="K9" s="503"/>
      <c r="L9" s="513">
        <v>0</v>
      </c>
      <c r="M9" s="506" t="s">
        <v>359</v>
      </c>
    </row>
    <row r="10" spans="1:14" hidden="1">
      <c r="A10" s="500" t="s">
        <v>18</v>
      </c>
      <c r="B10" s="501" t="s">
        <v>378</v>
      </c>
      <c r="C10" s="501" t="s">
        <v>439</v>
      </c>
      <c r="D10" s="500" t="s">
        <v>440</v>
      </c>
      <c r="E10" s="501" t="s">
        <v>16</v>
      </c>
      <c r="F10" s="501" t="s">
        <v>35</v>
      </c>
      <c r="G10" s="500" t="s">
        <v>35</v>
      </c>
      <c r="H10" s="518">
        <v>6.6582964120000003</v>
      </c>
      <c r="I10" s="510" t="s">
        <v>16</v>
      </c>
      <c r="J10" s="507"/>
      <c r="K10" s="501"/>
      <c r="L10" s="520">
        <v>0</v>
      </c>
      <c r="M10" s="507" t="s">
        <v>359</v>
      </c>
    </row>
    <row r="11" spans="1:14" ht="24" hidden="1">
      <c r="A11" s="502" t="s">
        <v>18</v>
      </c>
      <c r="B11" s="503" t="s">
        <v>378</v>
      </c>
      <c r="C11" s="503" t="s">
        <v>1992</v>
      </c>
      <c r="D11" s="502" t="s">
        <v>360</v>
      </c>
      <c r="E11" s="503" t="s">
        <v>16</v>
      </c>
      <c r="F11" s="503" t="s">
        <v>35</v>
      </c>
      <c r="G11" s="502" t="s">
        <v>35</v>
      </c>
      <c r="H11" s="517">
        <v>44.185735633</v>
      </c>
      <c r="I11" s="509" t="s">
        <v>16</v>
      </c>
      <c r="J11" s="506"/>
      <c r="K11" s="503"/>
      <c r="L11" s="513">
        <v>0</v>
      </c>
      <c r="M11" s="506" t="s">
        <v>359</v>
      </c>
    </row>
    <row r="12" spans="1:14" hidden="1">
      <c r="A12" s="500" t="s">
        <v>18</v>
      </c>
      <c r="B12" s="501" t="s">
        <v>378</v>
      </c>
      <c r="C12" s="501" t="s">
        <v>1992</v>
      </c>
      <c r="D12" s="500" t="s">
        <v>369</v>
      </c>
      <c r="E12" s="501" t="s">
        <v>15</v>
      </c>
      <c r="F12" s="501" t="s">
        <v>15</v>
      </c>
      <c r="G12" s="500" t="s">
        <v>507</v>
      </c>
      <c r="H12" s="518">
        <v>3.8981299999999998E-4</v>
      </c>
      <c r="I12" s="510" t="s">
        <v>16</v>
      </c>
      <c r="J12" s="507"/>
      <c r="K12" s="501"/>
      <c r="L12" s="520">
        <v>0</v>
      </c>
      <c r="M12" s="507" t="s">
        <v>359</v>
      </c>
    </row>
    <row r="13" spans="1:14" hidden="1">
      <c r="A13" s="502" t="s">
        <v>18</v>
      </c>
      <c r="B13" s="503" t="s">
        <v>378</v>
      </c>
      <c r="C13" s="503" t="s">
        <v>1992</v>
      </c>
      <c r="D13" s="502" t="s">
        <v>369</v>
      </c>
      <c r="E13" s="503" t="s">
        <v>15</v>
      </c>
      <c r="F13" s="503" t="s">
        <v>15</v>
      </c>
      <c r="G13" s="502" t="s">
        <v>442</v>
      </c>
      <c r="H13" s="517">
        <v>6.0000000000000001E-3</v>
      </c>
      <c r="I13" s="509" t="s">
        <v>16</v>
      </c>
      <c r="J13" s="506"/>
      <c r="K13" s="503"/>
      <c r="L13" s="513">
        <v>0</v>
      </c>
      <c r="M13" s="506" t="s">
        <v>359</v>
      </c>
    </row>
    <row r="14" spans="1:14" hidden="1">
      <c r="A14" s="500" t="s">
        <v>18</v>
      </c>
      <c r="B14" s="501" t="s">
        <v>378</v>
      </c>
      <c r="C14" s="501" t="s">
        <v>1992</v>
      </c>
      <c r="D14" s="500" t="s">
        <v>369</v>
      </c>
      <c r="E14" s="501" t="s">
        <v>15</v>
      </c>
      <c r="F14" s="501" t="s">
        <v>15</v>
      </c>
      <c r="G14" s="500" t="s">
        <v>2004</v>
      </c>
      <c r="H14" s="518">
        <v>8.6403999999999995E-2</v>
      </c>
      <c r="I14" s="510" t="s">
        <v>16</v>
      </c>
      <c r="J14" s="507"/>
      <c r="K14" s="501"/>
      <c r="L14" s="520">
        <v>0</v>
      </c>
      <c r="M14" s="507" t="s">
        <v>359</v>
      </c>
    </row>
    <row r="15" spans="1:14" hidden="1">
      <c r="A15" s="502" t="s">
        <v>18</v>
      </c>
      <c r="B15" s="503" t="s">
        <v>378</v>
      </c>
      <c r="C15" s="503" t="s">
        <v>1992</v>
      </c>
      <c r="D15" s="502" t="s">
        <v>369</v>
      </c>
      <c r="E15" s="503" t="s">
        <v>15</v>
      </c>
      <c r="F15" s="503" t="s">
        <v>15</v>
      </c>
      <c r="G15" s="502" t="s">
        <v>148</v>
      </c>
      <c r="H15" s="517">
        <v>7.0309999999999999E-3</v>
      </c>
      <c r="I15" s="509" t="s">
        <v>16</v>
      </c>
      <c r="J15" s="506"/>
      <c r="K15" s="503"/>
      <c r="L15" s="513">
        <v>0</v>
      </c>
      <c r="M15" s="506" t="s">
        <v>359</v>
      </c>
    </row>
    <row r="16" spans="1:14" hidden="1">
      <c r="A16" s="500" t="s">
        <v>18</v>
      </c>
      <c r="B16" s="501" t="s">
        <v>378</v>
      </c>
      <c r="C16" s="501" t="s">
        <v>1992</v>
      </c>
      <c r="D16" s="500" t="s">
        <v>369</v>
      </c>
      <c r="E16" s="501" t="s">
        <v>15</v>
      </c>
      <c r="F16" s="501" t="s">
        <v>15</v>
      </c>
      <c r="G16" s="500" t="s">
        <v>507</v>
      </c>
      <c r="H16" s="518">
        <v>4.4549999999999999E-4</v>
      </c>
      <c r="I16" s="510" t="s">
        <v>16</v>
      </c>
      <c r="J16" s="507"/>
      <c r="K16" s="501"/>
      <c r="L16" s="520">
        <v>0</v>
      </c>
      <c r="M16" s="507" t="s">
        <v>359</v>
      </c>
    </row>
    <row r="17" spans="1:13" hidden="1">
      <c r="A17" s="502" t="s">
        <v>18</v>
      </c>
      <c r="B17" s="503" t="s">
        <v>378</v>
      </c>
      <c r="C17" s="503" t="s">
        <v>1992</v>
      </c>
      <c r="D17" s="502" t="s">
        <v>361</v>
      </c>
      <c r="E17" s="503" t="s">
        <v>16</v>
      </c>
      <c r="F17" s="503" t="s">
        <v>35</v>
      </c>
      <c r="G17" s="502" t="s">
        <v>35</v>
      </c>
      <c r="H17" s="517">
        <v>6.3858556269999998</v>
      </c>
      <c r="I17" s="509" t="s">
        <v>16</v>
      </c>
      <c r="J17" s="506"/>
      <c r="K17" s="503"/>
      <c r="L17" s="513">
        <v>0</v>
      </c>
      <c r="M17" s="506" t="s">
        <v>359</v>
      </c>
    </row>
    <row r="18" spans="1:13" hidden="1">
      <c r="A18" s="500" t="s">
        <v>18</v>
      </c>
      <c r="B18" s="501" t="s">
        <v>378</v>
      </c>
      <c r="C18" s="501" t="s">
        <v>404</v>
      </c>
      <c r="D18" s="500" t="s">
        <v>363</v>
      </c>
      <c r="E18" s="501" t="s">
        <v>16</v>
      </c>
      <c r="F18" s="501" t="s">
        <v>35</v>
      </c>
      <c r="G18" s="500" t="s">
        <v>35</v>
      </c>
      <c r="H18" s="518">
        <v>2.14745819</v>
      </c>
      <c r="I18" s="510" t="s">
        <v>16</v>
      </c>
      <c r="J18" s="507"/>
      <c r="K18" s="501"/>
      <c r="L18" s="520">
        <v>0</v>
      </c>
      <c r="M18" s="507" t="s">
        <v>359</v>
      </c>
    </row>
    <row r="19" spans="1:13" hidden="1">
      <c r="A19" s="502" t="s">
        <v>18</v>
      </c>
      <c r="B19" s="503" t="s">
        <v>378</v>
      </c>
      <c r="C19" s="503" t="s">
        <v>404</v>
      </c>
      <c r="D19" s="502" t="s">
        <v>374</v>
      </c>
      <c r="E19" s="503" t="s">
        <v>16</v>
      </c>
      <c r="F19" s="503" t="s">
        <v>35</v>
      </c>
      <c r="G19" s="502" t="s">
        <v>35</v>
      </c>
      <c r="H19" s="517">
        <v>2.0149450000000002E-3</v>
      </c>
      <c r="I19" s="509" t="s">
        <v>16</v>
      </c>
      <c r="J19" s="506"/>
      <c r="K19" s="503"/>
      <c r="L19" s="513">
        <v>0</v>
      </c>
      <c r="M19" s="506" t="s">
        <v>359</v>
      </c>
    </row>
    <row r="20" spans="1:13" hidden="1">
      <c r="A20" s="500" t="s">
        <v>18</v>
      </c>
      <c r="B20" s="501" t="s">
        <v>378</v>
      </c>
      <c r="C20" s="501" t="s">
        <v>404</v>
      </c>
      <c r="D20" s="500" t="s">
        <v>367</v>
      </c>
      <c r="E20" s="501" t="s">
        <v>16</v>
      </c>
      <c r="F20" s="501" t="s">
        <v>35</v>
      </c>
      <c r="G20" s="500" t="s">
        <v>35</v>
      </c>
      <c r="H20" s="518">
        <v>1.095937892</v>
      </c>
      <c r="I20" s="510" t="s">
        <v>16</v>
      </c>
      <c r="J20" s="507"/>
      <c r="K20" s="501"/>
      <c r="L20" s="520">
        <v>0</v>
      </c>
      <c r="M20" s="507" t="s">
        <v>359</v>
      </c>
    </row>
    <row r="21" spans="1:13" hidden="1">
      <c r="A21" s="502" t="s">
        <v>18</v>
      </c>
      <c r="B21" s="503" t="s">
        <v>378</v>
      </c>
      <c r="C21" s="503" t="s">
        <v>1992</v>
      </c>
      <c r="D21" s="502" t="s">
        <v>370</v>
      </c>
      <c r="E21" s="503" t="s">
        <v>16</v>
      </c>
      <c r="F21" s="503" t="s">
        <v>35</v>
      </c>
      <c r="G21" s="502" t="s">
        <v>35</v>
      </c>
      <c r="H21" s="517">
        <v>0.164616817</v>
      </c>
      <c r="I21" s="509" t="s">
        <v>16</v>
      </c>
      <c r="J21" s="506"/>
      <c r="K21" s="503"/>
      <c r="L21" s="513">
        <v>0</v>
      </c>
      <c r="M21" s="506" t="s">
        <v>359</v>
      </c>
    </row>
    <row r="22" spans="1:13" hidden="1">
      <c r="A22" s="500" t="s">
        <v>18</v>
      </c>
      <c r="B22" s="501" t="s">
        <v>378</v>
      </c>
      <c r="C22" s="501" t="s">
        <v>1992</v>
      </c>
      <c r="D22" s="500" t="s">
        <v>368</v>
      </c>
      <c r="E22" s="501" t="s">
        <v>16</v>
      </c>
      <c r="F22" s="501" t="s">
        <v>35</v>
      </c>
      <c r="G22" s="500" t="s">
        <v>35</v>
      </c>
      <c r="H22" s="518">
        <v>0.2371288</v>
      </c>
      <c r="I22" s="510" t="s">
        <v>16</v>
      </c>
      <c r="J22" s="507"/>
      <c r="K22" s="501"/>
      <c r="L22" s="520">
        <v>0</v>
      </c>
      <c r="M22" s="507" t="s">
        <v>359</v>
      </c>
    </row>
    <row r="23" spans="1:13" hidden="1">
      <c r="A23" s="502" t="s">
        <v>18</v>
      </c>
      <c r="B23" s="503" t="s">
        <v>378</v>
      </c>
      <c r="C23" s="503" t="s">
        <v>425</v>
      </c>
      <c r="D23" s="502" t="s">
        <v>435</v>
      </c>
      <c r="E23" s="503" t="s">
        <v>16</v>
      </c>
      <c r="F23" s="503" t="s">
        <v>35</v>
      </c>
      <c r="G23" s="502" t="s">
        <v>35</v>
      </c>
      <c r="H23" s="517">
        <v>0.89485118799999996</v>
      </c>
      <c r="I23" s="509" t="s">
        <v>16</v>
      </c>
      <c r="J23" s="506"/>
      <c r="K23" s="503"/>
      <c r="L23" s="513">
        <v>0</v>
      </c>
      <c r="M23" s="506" t="s">
        <v>359</v>
      </c>
    </row>
    <row r="24" spans="1:13" hidden="1">
      <c r="A24" s="500" t="s">
        <v>18</v>
      </c>
      <c r="B24" s="501" t="s">
        <v>378</v>
      </c>
      <c r="C24" s="501" t="s">
        <v>454</v>
      </c>
      <c r="D24" s="500" t="s">
        <v>454</v>
      </c>
      <c r="E24" s="501" t="s">
        <v>16</v>
      </c>
      <c r="F24" s="501" t="s">
        <v>35</v>
      </c>
      <c r="G24" s="500" t="s">
        <v>35</v>
      </c>
      <c r="H24" s="518">
        <v>0.10357997576819999</v>
      </c>
      <c r="I24" s="510" t="s">
        <v>16</v>
      </c>
      <c r="J24" s="507"/>
      <c r="K24" s="501"/>
      <c r="L24" s="520">
        <v>0</v>
      </c>
      <c r="M24" s="507" t="s">
        <v>359</v>
      </c>
    </row>
    <row r="25" spans="1:13" ht="24" hidden="1">
      <c r="A25" s="502" t="s">
        <v>17</v>
      </c>
      <c r="B25" s="503" t="s">
        <v>378</v>
      </c>
      <c r="C25" s="503" t="s">
        <v>407</v>
      </c>
      <c r="D25" s="502" t="s">
        <v>436</v>
      </c>
      <c r="E25" s="503" t="s">
        <v>15</v>
      </c>
      <c r="F25" s="503" t="s">
        <v>15</v>
      </c>
      <c r="G25" s="502" t="s">
        <v>2003</v>
      </c>
      <c r="H25" s="517">
        <v>0</v>
      </c>
      <c r="I25" s="509" t="s">
        <v>2002</v>
      </c>
      <c r="J25" s="506">
        <v>3710410.9999999995</v>
      </c>
      <c r="K25" s="503" t="s">
        <v>419</v>
      </c>
      <c r="L25" s="513">
        <v>85.837290520065082</v>
      </c>
      <c r="M25" s="506" t="s">
        <v>359</v>
      </c>
    </row>
    <row r="26" spans="1:13" hidden="1">
      <c r="A26" s="500" t="s">
        <v>17</v>
      </c>
      <c r="B26" s="501" t="s">
        <v>378</v>
      </c>
      <c r="C26" s="501" t="s">
        <v>407</v>
      </c>
      <c r="D26" s="500" t="s">
        <v>437</v>
      </c>
      <c r="E26" s="501" t="s">
        <v>15</v>
      </c>
      <c r="F26" s="501" t="s">
        <v>15</v>
      </c>
      <c r="G26" s="500" t="s">
        <v>1993</v>
      </c>
      <c r="H26" s="518">
        <v>9.9596950402933331</v>
      </c>
      <c r="I26" s="510" t="s">
        <v>16</v>
      </c>
      <c r="J26" s="507"/>
      <c r="K26" s="501"/>
      <c r="L26" s="520">
        <v>0</v>
      </c>
      <c r="M26" s="507" t="s">
        <v>359</v>
      </c>
    </row>
    <row r="27" spans="1:13" hidden="1">
      <c r="A27" s="502" t="s">
        <v>17</v>
      </c>
      <c r="B27" s="503" t="s">
        <v>378</v>
      </c>
      <c r="C27" s="503" t="s">
        <v>407</v>
      </c>
      <c r="D27" s="502" t="s">
        <v>438</v>
      </c>
      <c r="E27" s="503" t="s">
        <v>15</v>
      </c>
      <c r="F27" s="503" t="s">
        <v>15</v>
      </c>
      <c r="G27" s="502" t="s">
        <v>1993</v>
      </c>
      <c r="H27" s="517">
        <v>-9.6234406434591548</v>
      </c>
      <c r="I27" s="509" t="s">
        <v>16</v>
      </c>
      <c r="J27" s="506"/>
      <c r="K27" s="503"/>
      <c r="L27" s="513">
        <v>0</v>
      </c>
      <c r="M27" s="506" t="s">
        <v>359</v>
      </c>
    </row>
    <row r="28" spans="1:13" hidden="1">
      <c r="A28" s="500" t="s">
        <v>17</v>
      </c>
      <c r="B28" s="501" t="s">
        <v>378</v>
      </c>
      <c r="C28" s="501" t="s">
        <v>439</v>
      </c>
      <c r="D28" s="500" t="s">
        <v>440</v>
      </c>
      <c r="E28" s="501" t="s">
        <v>16</v>
      </c>
      <c r="F28" s="501" t="s">
        <v>35</v>
      </c>
      <c r="G28" s="500" t="s">
        <v>35</v>
      </c>
      <c r="H28" s="518">
        <v>4.4261605599999996</v>
      </c>
      <c r="I28" s="510" t="s">
        <v>16</v>
      </c>
      <c r="J28" s="507"/>
      <c r="K28" s="501"/>
      <c r="L28" s="520">
        <v>0</v>
      </c>
      <c r="M28" s="507" t="s">
        <v>359</v>
      </c>
    </row>
    <row r="29" spans="1:13" ht="24" hidden="1">
      <c r="A29" s="502" t="s">
        <v>17</v>
      </c>
      <c r="B29" s="503" t="s">
        <v>378</v>
      </c>
      <c r="C29" s="503" t="s">
        <v>1992</v>
      </c>
      <c r="D29" s="502" t="s">
        <v>360</v>
      </c>
      <c r="E29" s="503" t="s">
        <v>16</v>
      </c>
      <c r="F29" s="503" t="s">
        <v>35</v>
      </c>
      <c r="G29" s="502" t="s">
        <v>35</v>
      </c>
      <c r="H29" s="517">
        <v>41.141465662999998</v>
      </c>
      <c r="I29" s="509" t="s">
        <v>16</v>
      </c>
      <c r="J29" s="506"/>
      <c r="K29" s="503"/>
      <c r="L29" s="513">
        <v>0</v>
      </c>
      <c r="M29" s="506" t="s">
        <v>359</v>
      </c>
    </row>
    <row r="30" spans="1:13" hidden="1">
      <c r="A30" s="500" t="s">
        <v>17</v>
      </c>
      <c r="B30" s="501" t="s">
        <v>378</v>
      </c>
      <c r="C30" s="501" t="s">
        <v>1992</v>
      </c>
      <c r="D30" s="500" t="s">
        <v>369</v>
      </c>
      <c r="E30" s="501" t="s">
        <v>15</v>
      </c>
      <c r="F30" s="501" t="s">
        <v>15</v>
      </c>
      <c r="G30" s="500" t="s">
        <v>1994</v>
      </c>
      <c r="H30" s="518">
        <v>9.7999999999999997E-3</v>
      </c>
      <c r="I30" s="510" t="s">
        <v>16</v>
      </c>
      <c r="J30" s="507"/>
      <c r="K30" s="501"/>
      <c r="L30" s="520">
        <v>0</v>
      </c>
      <c r="M30" s="507" t="s">
        <v>359</v>
      </c>
    </row>
    <row r="31" spans="1:13" hidden="1">
      <c r="A31" s="502" t="s">
        <v>17</v>
      </c>
      <c r="B31" s="503" t="s">
        <v>378</v>
      </c>
      <c r="C31" s="503" t="s">
        <v>1992</v>
      </c>
      <c r="D31" s="502" t="s">
        <v>369</v>
      </c>
      <c r="E31" s="503" t="s">
        <v>15</v>
      </c>
      <c r="F31" s="503" t="s">
        <v>15</v>
      </c>
      <c r="G31" s="502" t="s">
        <v>1995</v>
      </c>
      <c r="H31" s="517">
        <v>6.0000000000000001E-3</v>
      </c>
      <c r="I31" s="509" t="s">
        <v>16</v>
      </c>
      <c r="J31" s="506"/>
      <c r="K31" s="503"/>
      <c r="L31" s="513">
        <v>0</v>
      </c>
      <c r="M31" s="506" t="s">
        <v>359</v>
      </c>
    </row>
    <row r="32" spans="1:13" hidden="1">
      <c r="A32" s="500" t="s">
        <v>17</v>
      </c>
      <c r="B32" s="501" t="s">
        <v>378</v>
      </c>
      <c r="C32" s="501" t="s">
        <v>1992</v>
      </c>
      <c r="D32" s="500" t="s">
        <v>369</v>
      </c>
      <c r="E32" s="501" t="s">
        <v>15</v>
      </c>
      <c r="F32" s="501" t="s">
        <v>15</v>
      </c>
      <c r="G32" s="500" t="s">
        <v>1996</v>
      </c>
      <c r="H32" s="518">
        <v>6.0000000000000001E-3</v>
      </c>
      <c r="I32" s="510" t="s">
        <v>16</v>
      </c>
      <c r="J32" s="507"/>
      <c r="K32" s="501"/>
      <c r="L32" s="520">
        <v>0</v>
      </c>
      <c r="M32" s="507" t="s">
        <v>359</v>
      </c>
    </row>
    <row r="33" spans="1:13" hidden="1">
      <c r="A33" s="502" t="s">
        <v>17</v>
      </c>
      <c r="B33" s="503" t="s">
        <v>378</v>
      </c>
      <c r="C33" s="503" t="s">
        <v>1992</v>
      </c>
      <c r="D33" s="502" t="s">
        <v>369</v>
      </c>
      <c r="E33" s="503" t="s">
        <v>15</v>
      </c>
      <c r="F33" s="503" t="s">
        <v>15</v>
      </c>
      <c r="G33" s="502" t="s">
        <v>1997</v>
      </c>
      <c r="H33" s="517">
        <v>6.0000000000000001E-3</v>
      </c>
      <c r="I33" s="509" t="s">
        <v>16</v>
      </c>
      <c r="J33" s="506"/>
      <c r="K33" s="503"/>
      <c r="L33" s="513">
        <v>0</v>
      </c>
      <c r="M33" s="506" t="s">
        <v>359</v>
      </c>
    </row>
    <row r="34" spans="1:13" hidden="1">
      <c r="A34" s="500" t="s">
        <v>17</v>
      </c>
      <c r="B34" s="501" t="s">
        <v>378</v>
      </c>
      <c r="C34" s="501" t="s">
        <v>1992</v>
      </c>
      <c r="D34" s="500" t="s">
        <v>361</v>
      </c>
      <c r="E34" s="501" t="s">
        <v>16</v>
      </c>
      <c r="F34" s="501" t="s">
        <v>35</v>
      </c>
      <c r="G34" s="500" t="s">
        <v>35</v>
      </c>
      <c r="H34" s="518">
        <v>0.88789786800000003</v>
      </c>
      <c r="I34" s="510" t="s">
        <v>16</v>
      </c>
      <c r="J34" s="507"/>
      <c r="K34" s="501"/>
      <c r="L34" s="520">
        <v>0</v>
      </c>
      <c r="M34" s="507" t="s">
        <v>359</v>
      </c>
    </row>
    <row r="35" spans="1:13" hidden="1">
      <c r="A35" s="502" t="s">
        <v>17</v>
      </c>
      <c r="B35" s="503" t="s">
        <v>378</v>
      </c>
      <c r="C35" s="503" t="s">
        <v>404</v>
      </c>
      <c r="D35" s="502" t="s">
        <v>363</v>
      </c>
      <c r="E35" s="503" t="s">
        <v>16</v>
      </c>
      <c r="F35" s="503" t="s">
        <v>35</v>
      </c>
      <c r="G35" s="502" t="s">
        <v>35</v>
      </c>
      <c r="H35" s="517">
        <v>0.59013520900000005</v>
      </c>
      <c r="I35" s="509" t="s">
        <v>16</v>
      </c>
      <c r="J35" s="506"/>
      <c r="K35" s="503"/>
      <c r="L35" s="513">
        <v>0</v>
      </c>
      <c r="M35" s="506" t="s">
        <v>359</v>
      </c>
    </row>
    <row r="36" spans="1:13" hidden="1">
      <c r="A36" s="500" t="s">
        <v>17</v>
      </c>
      <c r="B36" s="501" t="s">
        <v>378</v>
      </c>
      <c r="C36" s="501" t="s">
        <v>404</v>
      </c>
      <c r="D36" s="500" t="s">
        <v>374</v>
      </c>
      <c r="E36" s="501" t="s">
        <v>16</v>
      </c>
      <c r="F36" s="501" t="s">
        <v>35</v>
      </c>
      <c r="G36" s="500" t="s">
        <v>35</v>
      </c>
      <c r="H36" s="518">
        <v>8.9487799999999999E-4</v>
      </c>
      <c r="I36" s="510" t="s">
        <v>16</v>
      </c>
      <c r="J36" s="507"/>
      <c r="K36" s="501"/>
      <c r="L36" s="520">
        <v>0</v>
      </c>
      <c r="M36" s="507" t="s">
        <v>359</v>
      </c>
    </row>
    <row r="37" spans="1:13" hidden="1">
      <c r="A37" s="502" t="s">
        <v>17</v>
      </c>
      <c r="B37" s="503" t="s">
        <v>378</v>
      </c>
      <c r="C37" s="503" t="s">
        <v>404</v>
      </c>
      <c r="D37" s="502" t="s">
        <v>367</v>
      </c>
      <c r="E37" s="503" t="s">
        <v>16</v>
      </c>
      <c r="F37" s="503" t="s">
        <v>35</v>
      </c>
      <c r="G37" s="502" t="s">
        <v>35</v>
      </c>
      <c r="H37" s="517">
        <v>2.0100999999999999E-5</v>
      </c>
      <c r="I37" s="509" t="s">
        <v>16</v>
      </c>
      <c r="J37" s="506"/>
      <c r="K37" s="503"/>
      <c r="L37" s="513">
        <v>0</v>
      </c>
      <c r="M37" s="506" t="s">
        <v>359</v>
      </c>
    </row>
    <row r="38" spans="1:13" hidden="1">
      <c r="A38" s="500" t="s">
        <v>17</v>
      </c>
      <c r="B38" s="501" t="s">
        <v>378</v>
      </c>
      <c r="C38" s="501" t="s">
        <v>1992</v>
      </c>
      <c r="D38" s="500" t="s">
        <v>370</v>
      </c>
      <c r="E38" s="501" t="s">
        <v>16</v>
      </c>
      <c r="F38" s="501" t="s">
        <v>35</v>
      </c>
      <c r="G38" s="500" t="s">
        <v>35</v>
      </c>
      <c r="H38" s="518">
        <v>9.5831432999999994E-2</v>
      </c>
      <c r="I38" s="510" t="s">
        <v>16</v>
      </c>
      <c r="J38" s="507"/>
      <c r="K38" s="501"/>
      <c r="L38" s="520">
        <v>0</v>
      </c>
      <c r="M38" s="507" t="s">
        <v>359</v>
      </c>
    </row>
    <row r="39" spans="1:13" hidden="1">
      <c r="A39" s="502" t="s">
        <v>17</v>
      </c>
      <c r="B39" s="503" t="s">
        <v>378</v>
      </c>
      <c r="C39" s="503" t="s">
        <v>1992</v>
      </c>
      <c r="D39" s="502" t="s">
        <v>368</v>
      </c>
      <c r="E39" s="503" t="s">
        <v>16</v>
      </c>
      <c r="F39" s="503" t="s">
        <v>35</v>
      </c>
      <c r="G39" s="502" t="s">
        <v>35</v>
      </c>
      <c r="H39" s="517">
        <v>0.13977861999999999</v>
      </c>
      <c r="I39" s="509" t="s">
        <v>16</v>
      </c>
      <c r="J39" s="506"/>
      <c r="K39" s="503"/>
      <c r="L39" s="513">
        <v>0</v>
      </c>
      <c r="M39" s="506" t="s">
        <v>359</v>
      </c>
    </row>
    <row r="40" spans="1:13" hidden="1">
      <c r="A40" s="500" t="s">
        <v>17</v>
      </c>
      <c r="B40" s="501" t="s">
        <v>378</v>
      </c>
      <c r="C40" s="501" t="s">
        <v>1992</v>
      </c>
      <c r="D40" s="500" t="s">
        <v>366</v>
      </c>
      <c r="E40" s="501" t="s">
        <v>16</v>
      </c>
      <c r="F40" s="501" t="s">
        <v>35</v>
      </c>
      <c r="G40" s="500" t="s">
        <v>35</v>
      </c>
      <c r="H40" s="518">
        <v>1.0581126999999999E-2</v>
      </c>
      <c r="I40" s="510" t="s">
        <v>16</v>
      </c>
      <c r="J40" s="507"/>
      <c r="K40" s="501"/>
      <c r="L40" s="520">
        <v>0</v>
      </c>
      <c r="M40" s="507" t="s">
        <v>359</v>
      </c>
    </row>
    <row r="41" spans="1:13" hidden="1">
      <c r="A41" s="502" t="s">
        <v>17</v>
      </c>
      <c r="B41" s="503" t="s">
        <v>378</v>
      </c>
      <c r="C41" s="503" t="s">
        <v>425</v>
      </c>
      <c r="D41" s="502" t="s">
        <v>435</v>
      </c>
      <c r="E41" s="503" t="s">
        <v>16</v>
      </c>
      <c r="F41" s="503" t="s">
        <v>35</v>
      </c>
      <c r="G41" s="502" t="s">
        <v>35</v>
      </c>
      <c r="H41" s="517">
        <v>0.533340327</v>
      </c>
      <c r="I41" s="509" t="s">
        <v>16</v>
      </c>
      <c r="J41" s="506"/>
      <c r="K41" s="503"/>
      <c r="L41" s="513">
        <v>0</v>
      </c>
      <c r="M41" s="506" t="s">
        <v>359</v>
      </c>
    </row>
    <row r="42" spans="1:13" hidden="1">
      <c r="A42" s="500" t="s">
        <v>17</v>
      </c>
      <c r="B42" s="501" t="s">
        <v>378</v>
      </c>
      <c r="C42" s="501" t="s">
        <v>454</v>
      </c>
      <c r="D42" s="500" t="s">
        <v>454</v>
      </c>
      <c r="E42" s="501" t="s">
        <v>16</v>
      </c>
      <c r="F42" s="501" t="s">
        <v>35</v>
      </c>
      <c r="G42" s="500" t="s">
        <v>35</v>
      </c>
      <c r="H42" s="518">
        <v>0.777209916</v>
      </c>
      <c r="I42" s="510" t="s">
        <v>16</v>
      </c>
      <c r="J42" s="507"/>
      <c r="K42" s="501"/>
      <c r="L42" s="520">
        <v>0</v>
      </c>
      <c r="M42" s="507" t="s">
        <v>359</v>
      </c>
    </row>
    <row r="43" spans="1:13" hidden="1">
      <c r="A43" s="502" t="s">
        <v>17</v>
      </c>
      <c r="B43" s="503" t="s">
        <v>378</v>
      </c>
      <c r="C43" s="503" t="s">
        <v>455</v>
      </c>
      <c r="D43" s="502" t="s">
        <v>455</v>
      </c>
      <c r="E43" s="503" t="s">
        <v>16</v>
      </c>
      <c r="F43" s="503" t="s">
        <v>35</v>
      </c>
      <c r="G43" s="502" t="s">
        <v>35</v>
      </c>
      <c r="H43" s="517">
        <v>38.578207318427708</v>
      </c>
      <c r="I43" s="509" t="s">
        <v>16</v>
      </c>
      <c r="J43" s="506"/>
      <c r="K43" s="503"/>
      <c r="L43" s="513">
        <v>0</v>
      </c>
      <c r="M43" s="506" t="s">
        <v>359</v>
      </c>
    </row>
    <row r="44" spans="1:13" hidden="1">
      <c r="A44" s="500" t="s">
        <v>19</v>
      </c>
      <c r="B44" s="501" t="s">
        <v>378</v>
      </c>
      <c r="C44" s="501" t="s">
        <v>407</v>
      </c>
      <c r="D44" s="500" t="s">
        <v>436</v>
      </c>
      <c r="E44" s="501" t="s">
        <v>15</v>
      </c>
      <c r="F44" s="501" t="s">
        <v>15</v>
      </c>
      <c r="G44" s="500" t="s">
        <v>138</v>
      </c>
      <c r="H44" s="518">
        <v>0</v>
      </c>
      <c r="I44" s="510" t="s">
        <v>2002</v>
      </c>
      <c r="J44" s="507">
        <v>1414333.3826750743</v>
      </c>
      <c r="K44" s="501" t="s">
        <v>419</v>
      </c>
      <c r="L44" s="520">
        <v>32.71942709004049</v>
      </c>
      <c r="M44" s="507" t="s">
        <v>359</v>
      </c>
    </row>
    <row r="45" spans="1:13" hidden="1">
      <c r="A45" s="502" t="s">
        <v>19</v>
      </c>
      <c r="B45" s="503" t="s">
        <v>378</v>
      </c>
      <c r="C45" s="503" t="s">
        <v>407</v>
      </c>
      <c r="D45" s="502" t="s">
        <v>444</v>
      </c>
      <c r="E45" s="503" t="s">
        <v>15</v>
      </c>
      <c r="F45" s="503" t="s">
        <v>15</v>
      </c>
      <c r="G45" s="502" t="s">
        <v>1998</v>
      </c>
      <c r="H45" s="517">
        <v>5.8582536999999997E-2</v>
      </c>
      <c r="I45" s="509" t="s">
        <v>16</v>
      </c>
      <c r="J45" s="506"/>
      <c r="K45" s="503"/>
      <c r="L45" s="513">
        <v>0</v>
      </c>
      <c r="M45" s="506" t="s">
        <v>359</v>
      </c>
    </row>
    <row r="46" spans="1:13" ht="24" hidden="1">
      <c r="A46" s="500" t="s">
        <v>19</v>
      </c>
      <c r="B46" s="501" t="s">
        <v>378</v>
      </c>
      <c r="C46" s="501" t="s">
        <v>1992</v>
      </c>
      <c r="D46" s="500" t="s">
        <v>360</v>
      </c>
      <c r="E46" s="501" t="s">
        <v>16</v>
      </c>
      <c r="F46" s="501" t="s">
        <v>35</v>
      </c>
      <c r="G46" s="500" t="s">
        <v>35</v>
      </c>
      <c r="H46" s="518">
        <v>10.312563012</v>
      </c>
      <c r="I46" s="510" t="s">
        <v>16</v>
      </c>
      <c r="J46" s="507"/>
      <c r="K46" s="501"/>
      <c r="L46" s="520">
        <v>0</v>
      </c>
      <c r="M46" s="507" t="s">
        <v>359</v>
      </c>
    </row>
    <row r="47" spans="1:13" hidden="1">
      <c r="A47" s="502" t="s">
        <v>19</v>
      </c>
      <c r="B47" s="503" t="s">
        <v>378</v>
      </c>
      <c r="C47" s="503" t="s">
        <v>1992</v>
      </c>
      <c r="D47" s="502" t="s">
        <v>369</v>
      </c>
      <c r="E47" s="503" t="s">
        <v>15</v>
      </c>
      <c r="F47" s="503" t="s">
        <v>15</v>
      </c>
      <c r="G47" s="502" t="s">
        <v>1998</v>
      </c>
      <c r="H47" s="517">
        <v>6.0000000000000001E-3</v>
      </c>
      <c r="I47" s="509" t="s">
        <v>16</v>
      </c>
      <c r="J47" s="506"/>
      <c r="K47" s="503"/>
      <c r="L47" s="513">
        <v>0</v>
      </c>
      <c r="M47" s="506" t="s">
        <v>359</v>
      </c>
    </row>
    <row r="48" spans="1:13" hidden="1">
      <c r="A48" s="500" t="s">
        <v>19</v>
      </c>
      <c r="B48" s="501" t="s">
        <v>378</v>
      </c>
      <c r="C48" s="501" t="s">
        <v>1992</v>
      </c>
      <c r="D48" s="500" t="s">
        <v>361</v>
      </c>
      <c r="E48" s="501" t="s">
        <v>16</v>
      </c>
      <c r="F48" s="501" t="s">
        <v>35</v>
      </c>
      <c r="G48" s="500" t="s">
        <v>35</v>
      </c>
      <c r="H48" s="518">
        <v>0.95391584100000004</v>
      </c>
      <c r="I48" s="510" t="s">
        <v>16</v>
      </c>
      <c r="J48" s="507"/>
      <c r="K48" s="501"/>
      <c r="L48" s="520">
        <v>0</v>
      </c>
      <c r="M48" s="507" t="s">
        <v>359</v>
      </c>
    </row>
    <row r="49" spans="1:13" hidden="1">
      <c r="A49" s="502" t="s">
        <v>19</v>
      </c>
      <c r="B49" s="503" t="s">
        <v>378</v>
      </c>
      <c r="C49" s="503" t="s">
        <v>1992</v>
      </c>
      <c r="D49" s="502" t="s">
        <v>364</v>
      </c>
      <c r="E49" s="503" t="s">
        <v>16</v>
      </c>
      <c r="F49" s="503" t="s">
        <v>35</v>
      </c>
      <c r="G49" s="502" t="s">
        <v>35</v>
      </c>
      <c r="H49" s="517">
        <v>1.142782811</v>
      </c>
      <c r="I49" s="509" t="s">
        <v>16</v>
      </c>
      <c r="J49" s="506"/>
      <c r="K49" s="503"/>
      <c r="L49" s="513">
        <v>0</v>
      </c>
      <c r="M49" s="506" t="s">
        <v>359</v>
      </c>
    </row>
    <row r="50" spans="1:13" hidden="1">
      <c r="A50" s="500" t="s">
        <v>19</v>
      </c>
      <c r="B50" s="501" t="s">
        <v>378</v>
      </c>
      <c r="C50" s="501" t="s">
        <v>404</v>
      </c>
      <c r="D50" s="500" t="s">
        <v>367</v>
      </c>
      <c r="E50" s="501" t="s">
        <v>16</v>
      </c>
      <c r="F50" s="501" t="s">
        <v>35</v>
      </c>
      <c r="G50" s="500" t="s">
        <v>35</v>
      </c>
      <c r="H50" s="518">
        <v>0.42616452799999999</v>
      </c>
      <c r="I50" s="510" t="s">
        <v>16</v>
      </c>
      <c r="J50" s="507"/>
      <c r="K50" s="501"/>
      <c r="L50" s="520">
        <v>0</v>
      </c>
      <c r="M50" s="507" t="s">
        <v>359</v>
      </c>
    </row>
    <row r="51" spans="1:13" hidden="1">
      <c r="A51" s="502" t="s">
        <v>19</v>
      </c>
      <c r="B51" s="503" t="s">
        <v>378</v>
      </c>
      <c r="C51" s="503" t="s">
        <v>1992</v>
      </c>
      <c r="D51" s="502" t="s">
        <v>370</v>
      </c>
      <c r="E51" s="503" t="s">
        <v>16</v>
      </c>
      <c r="F51" s="503" t="s">
        <v>35</v>
      </c>
      <c r="G51" s="502" t="s">
        <v>35</v>
      </c>
      <c r="H51" s="517">
        <v>4.76508E-4</v>
      </c>
      <c r="I51" s="509" t="s">
        <v>16</v>
      </c>
      <c r="J51" s="506"/>
      <c r="K51" s="503"/>
      <c r="L51" s="513">
        <v>0</v>
      </c>
      <c r="M51" s="506" t="s">
        <v>359</v>
      </c>
    </row>
    <row r="52" spans="1:13" hidden="1">
      <c r="A52" s="500" t="s">
        <v>19</v>
      </c>
      <c r="B52" s="501" t="s">
        <v>378</v>
      </c>
      <c r="C52" s="501" t="s">
        <v>1992</v>
      </c>
      <c r="D52" s="500" t="s">
        <v>368</v>
      </c>
      <c r="E52" s="501" t="s">
        <v>16</v>
      </c>
      <c r="F52" s="501" t="s">
        <v>35</v>
      </c>
      <c r="G52" s="500" t="s">
        <v>35</v>
      </c>
      <c r="H52" s="518">
        <v>7.2633699999999997E-4</v>
      </c>
      <c r="I52" s="510" t="s">
        <v>16</v>
      </c>
      <c r="J52" s="507"/>
      <c r="K52" s="501"/>
      <c r="L52" s="520">
        <v>0</v>
      </c>
      <c r="M52" s="507" t="s">
        <v>359</v>
      </c>
    </row>
    <row r="53" spans="1:13" hidden="1">
      <c r="A53" s="502" t="s">
        <v>19</v>
      </c>
      <c r="B53" s="503" t="s">
        <v>378</v>
      </c>
      <c r="C53" s="503" t="s">
        <v>425</v>
      </c>
      <c r="D53" s="502" t="s">
        <v>435</v>
      </c>
      <c r="E53" s="503" t="s">
        <v>16</v>
      </c>
      <c r="F53" s="503" t="s">
        <v>35</v>
      </c>
      <c r="G53" s="502" t="s">
        <v>35</v>
      </c>
      <c r="H53" s="517">
        <v>3.287931E-3</v>
      </c>
      <c r="I53" s="509" t="s">
        <v>16</v>
      </c>
      <c r="J53" s="506"/>
      <c r="K53" s="503"/>
      <c r="L53" s="513">
        <v>0</v>
      </c>
      <c r="M53" s="506" t="s">
        <v>359</v>
      </c>
    </row>
    <row r="54" spans="1:13" hidden="1">
      <c r="A54" s="500" t="s">
        <v>21</v>
      </c>
      <c r="B54" s="501" t="s">
        <v>378</v>
      </c>
      <c r="C54" s="501" t="s">
        <v>407</v>
      </c>
      <c r="D54" s="500" t="s">
        <v>1732</v>
      </c>
      <c r="E54" s="501" t="s">
        <v>15</v>
      </c>
      <c r="F54" s="501" t="s">
        <v>15</v>
      </c>
      <c r="G54" s="500" t="s">
        <v>2007</v>
      </c>
      <c r="H54" s="518">
        <v>0</v>
      </c>
      <c r="I54" s="510" t="s">
        <v>2002</v>
      </c>
      <c r="J54" s="507">
        <v>1462.7339999999999</v>
      </c>
      <c r="K54" s="501" t="s">
        <v>419</v>
      </c>
      <c r="L54" s="520">
        <v>2.7571984179143277E-2</v>
      </c>
      <c r="M54" s="507" t="s">
        <v>359</v>
      </c>
    </row>
    <row r="55" spans="1:13" hidden="1">
      <c r="A55" s="502" t="s">
        <v>21</v>
      </c>
      <c r="B55" s="503" t="s">
        <v>378</v>
      </c>
      <c r="C55" s="503" t="s">
        <v>407</v>
      </c>
      <c r="D55" s="502" t="s">
        <v>447</v>
      </c>
      <c r="E55" s="503" t="s">
        <v>15</v>
      </c>
      <c r="F55" s="503" t="s">
        <v>15</v>
      </c>
      <c r="G55" s="502" t="s">
        <v>2006</v>
      </c>
      <c r="H55" s="517">
        <v>0</v>
      </c>
      <c r="I55" s="509" t="s">
        <v>2002</v>
      </c>
      <c r="J55" s="506">
        <v>224078.4</v>
      </c>
      <c r="K55" s="503" t="s">
        <v>2005</v>
      </c>
      <c r="L55" s="513">
        <v>9.180439070955225E-2</v>
      </c>
      <c r="M55" s="506" t="s">
        <v>359</v>
      </c>
    </row>
    <row r="56" spans="1:13" hidden="1">
      <c r="A56" s="500" t="s">
        <v>21</v>
      </c>
      <c r="B56" s="501" t="s">
        <v>378</v>
      </c>
      <c r="C56" s="501" t="s">
        <v>407</v>
      </c>
      <c r="D56" s="500" t="s">
        <v>1745</v>
      </c>
      <c r="E56" s="501" t="s">
        <v>15</v>
      </c>
      <c r="F56" s="501" t="s">
        <v>15</v>
      </c>
      <c r="G56" s="500" t="s">
        <v>2007</v>
      </c>
      <c r="H56" s="518">
        <v>0.27720899999999998</v>
      </c>
      <c r="I56" s="510" t="s">
        <v>16</v>
      </c>
      <c r="J56" s="507"/>
      <c r="K56" s="501"/>
      <c r="L56" s="520">
        <v>0</v>
      </c>
      <c r="M56" s="507" t="s">
        <v>359</v>
      </c>
    </row>
    <row r="57" spans="1:13" hidden="1">
      <c r="A57" s="502" t="s">
        <v>21</v>
      </c>
      <c r="B57" s="503" t="s">
        <v>378</v>
      </c>
      <c r="C57" s="503" t="s">
        <v>407</v>
      </c>
      <c r="D57" s="502" t="s">
        <v>444</v>
      </c>
      <c r="E57" s="503" t="s">
        <v>15</v>
      </c>
      <c r="F57" s="503" t="s">
        <v>15</v>
      </c>
      <c r="G57" s="502" t="s">
        <v>2001</v>
      </c>
      <c r="H57" s="517">
        <v>2.97936E-2</v>
      </c>
      <c r="I57" s="509" t="s">
        <v>16</v>
      </c>
      <c r="J57" s="506"/>
      <c r="K57" s="503"/>
      <c r="L57" s="513">
        <v>0</v>
      </c>
      <c r="M57" s="506" t="s">
        <v>359</v>
      </c>
    </row>
    <row r="58" spans="1:13" ht="24" hidden="1">
      <c r="A58" s="500" t="s">
        <v>21</v>
      </c>
      <c r="B58" s="501" t="s">
        <v>378</v>
      </c>
      <c r="C58" s="501" t="s">
        <v>1992</v>
      </c>
      <c r="D58" s="500" t="s">
        <v>360</v>
      </c>
      <c r="E58" s="501" t="s">
        <v>16</v>
      </c>
      <c r="F58" s="501" t="s">
        <v>35</v>
      </c>
      <c r="G58" s="500" t="s">
        <v>35</v>
      </c>
      <c r="H58" s="518">
        <v>4.6482585E-2</v>
      </c>
      <c r="I58" s="510" t="s">
        <v>16</v>
      </c>
      <c r="J58" s="507"/>
      <c r="K58" s="501"/>
      <c r="L58" s="520">
        <v>0</v>
      </c>
      <c r="M58" s="507" t="s">
        <v>359</v>
      </c>
    </row>
    <row r="59" spans="1:13" hidden="1">
      <c r="A59" s="502" t="s">
        <v>21</v>
      </c>
      <c r="B59" s="503" t="s">
        <v>378</v>
      </c>
      <c r="C59" s="503" t="s">
        <v>1992</v>
      </c>
      <c r="D59" s="502" t="s">
        <v>369</v>
      </c>
      <c r="E59" s="503" t="s">
        <v>15</v>
      </c>
      <c r="F59" s="503" t="s">
        <v>15</v>
      </c>
      <c r="G59" s="502" t="s">
        <v>2007</v>
      </c>
      <c r="H59" s="517">
        <v>6.0000000000000001E-3</v>
      </c>
      <c r="I59" s="509" t="s">
        <v>16</v>
      </c>
      <c r="J59" s="506"/>
      <c r="K59" s="503"/>
      <c r="L59" s="513">
        <v>0</v>
      </c>
      <c r="M59" s="506" t="s">
        <v>359</v>
      </c>
    </row>
    <row r="60" spans="1:13" hidden="1">
      <c r="A60" s="500" t="s">
        <v>21</v>
      </c>
      <c r="B60" s="501" t="s">
        <v>378</v>
      </c>
      <c r="C60" s="501" t="s">
        <v>1992</v>
      </c>
      <c r="D60" s="500" t="s">
        <v>369</v>
      </c>
      <c r="E60" s="501" t="s">
        <v>15</v>
      </c>
      <c r="F60" s="501" t="s">
        <v>15</v>
      </c>
      <c r="G60" s="500" t="s">
        <v>2001</v>
      </c>
      <c r="H60" s="518">
        <v>6.7904649999999999E-3</v>
      </c>
      <c r="I60" s="510" t="s">
        <v>16</v>
      </c>
      <c r="J60" s="507"/>
      <c r="K60" s="501"/>
      <c r="L60" s="520">
        <v>0</v>
      </c>
      <c r="M60" s="507" t="s">
        <v>359</v>
      </c>
    </row>
    <row r="61" spans="1:13" hidden="1">
      <c r="A61" s="502" t="s">
        <v>21</v>
      </c>
      <c r="B61" s="503" t="s">
        <v>378</v>
      </c>
      <c r="C61" s="503" t="s">
        <v>1992</v>
      </c>
      <c r="D61" s="502" t="s">
        <v>361</v>
      </c>
      <c r="E61" s="503" t="s">
        <v>16</v>
      </c>
      <c r="F61" s="503" t="s">
        <v>35</v>
      </c>
      <c r="G61" s="502" t="s">
        <v>35</v>
      </c>
      <c r="H61" s="517">
        <v>0.87820178199999999</v>
      </c>
      <c r="I61" s="509" t="s">
        <v>16</v>
      </c>
      <c r="J61" s="506"/>
      <c r="K61" s="503"/>
      <c r="L61" s="513">
        <v>0</v>
      </c>
      <c r="M61" s="506" t="s">
        <v>359</v>
      </c>
    </row>
    <row r="62" spans="1:13" hidden="1">
      <c r="A62" s="500" t="s">
        <v>21</v>
      </c>
      <c r="B62" s="501" t="s">
        <v>378</v>
      </c>
      <c r="C62" s="501" t="s">
        <v>1992</v>
      </c>
      <c r="D62" s="500" t="s">
        <v>364</v>
      </c>
      <c r="E62" s="501" t="s">
        <v>16</v>
      </c>
      <c r="F62" s="501" t="s">
        <v>35</v>
      </c>
      <c r="G62" s="500" t="s">
        <v>35</v>
      </c>
      <c r="H62" s="518">
        <v>0.49265746300000002</v>
      </c>
      <c r="I62" s="510" t="s">
        <v>16</v>
      </c>
      <c r="J62" s="507"/>
      <c r="K62" s="501"/>
      <c r="L62" s="520">
        <v>0</v>
      </c>
      <c r="M62" s="507" t="s">
        <v>359</v>
      </c>
    </row>
    <row r="63" spans="1:13" hidden="1">
      <c r="A63" s="502" t="s">
        <v>21</v>
      </c>
      <c r="B63" s="503" t="s">
        <v>378</v>
      </c>
      <c r="C63" s="503" t="s">
        <v>404</v>
      </c>
      <c r="D63" s="502" t="s">
        <v>363</v>
      </c>
      <c r="E63" s="503" t="s">
        <v>16</v>
      </c>
      <c r="F63" s="503" t="s">
        <v>35</v>
      </c>
      <c r="G63" s="502" t="s">
        <v>35</v>
      </c>
      <c r="H63" s="517">
        <v>0.19704045100000001</v>
      </c>
      <c r="I63" s="509" t="s">
        <v>16</v>
      </c>
      <c r="J63" s="506"/>
      <c r="K63" s="503"/>
      <c r="L63" s="513">
        <v>0</v>
      </c>
      <c r="M63" s="506" t="s">
        <v>359</v>
      </c>
    </row>
    <row r="64" spans="1:13" hidden="1">
      <c r="A64" s="500" t="s">
        <v>21</v>
      </c>
      <c r="B64" s="501" t="s">
        <v>378</v>
      </c>
      <c r="C64" s="501" t="s">
        <v>404</v>
      </c>
      <c r="D64" s="500" t="s">
        <v>374</v>
      </c>
      <c r="E64" s="501" t="s">
        <v>16</v>
      </c>
      <c r="F64" s="501" t="s">
        <v>35</v>
      </c>
      <c r="G64" s="500" t="s">
        <v>35</v>
      </c>
      <c r="H64" s="518">
        <v>5.6258560000000003E-3</v>
      </c>
      <c r="I64" s="510" t="s">
        <v>16</v>
      </c>
      <c r="J64" s="507"/>
      <c r="K64" s="501"/>
      <c r="L64" s="520">
        <v>0</v>
      </c>
      <c r="M64" s="507" t="s">
        <v>359</v>
      </c>
    </row>
    <row r="65" spans="1:13" hidden="1">
      <c r="A65" s="502" t="s">
        <v>21</v>
      </c>
      <c r="B65" s="503" t="s">
        <v>378</v>
      </c>
      <c r="C65" s="503" t="s">
        <v>404</v>
      </c>
      <c r="D65" s="502" t="s">
        <v>367</v>
      </c>
      <c r="E65" s="503" t="s">
        <v>16</v>
      </c>
      <c r="F65" s="503" t="s">
        <v>35</v>
      </c>
      <c r="G65" s="502" t="s">
        <v>35</v>
      </c>
      <c r="H65" s="517">
        <v>5.4438992999999998E-2</v>
      </c>
      <c r="I65" s="509" t="s">
        <v>16</v>
      </c>
      <c r="J65" s="506"/>
      <c r="K65" s="503"/>
      <c r="L65" s="513">
        <v>0</v>
      </c>
      <c r="M65" s="506" t="s">
        <v>359</v>
      </c>
    </row>
    <row r="66" spans="1:13" hidden="1">
      <c r="A66" s="500" t="s">
        <v>21</v>
      </c>
      <c r="B66" s="501" t="s">
        <v>378</v>
      </c>
      <c r="C66" s="501" t="s">
        <v>1992</v>
      </c>
      <c r="D66" s="500" t="s">
        <v>370</v>
      </c>
      <c r="E66" s="501" t="s">
        <v>16</v>
      </c>
      <c r="F66" s="501" t="s">
        <v>35</v>
      </c>
      <c r="G66" s="500" t="s">
        <v>35</v>
      </c>
      <c r="H66" s="518">
        <v>1.4294240999999999E-2</v>
      </c>
      <c r="I66" s="510" t="s">
        <v>16</v>
      </c>
      <c r="J66" s="507"/>
      <c r="K66" s="501"/>
      <c r="L66" s="520">
        <v>0</v>
      </c>
      <c r="M66" s="507" t="s">
        <v>359</v>
      </c>
    </row>
    <row r="67" spans="1:13" hidden="1">
      <c r="A67" s="502" t="s">
        <v>21</v>
      </c>
      <c r="B67" s="503" t="s">
        <v>378</v>
      </c>
      <c r="C67" s="503" t="s">
        <v>1992</v>
      </c>
      <c r="D67" s="502" t="s">
        <v>368</v>
      </c>
      <c r="E67" s="503" t="s">
        <v>16</v>
      </c>
      <c r="F67" s="503" t="s">
        <v>35</v>
      </c>
      <c r="G67" s="502" t="s">
        <v>35</v>
      </c>
      <c r="H67" s="517">
        <v>2.1715060000000001E-2</v>
      </c>
      <c r="I67" s="509" t="s">
        <v>16</v>
      </c>
      <c r="J67" s="506"/>
      <c r="K67" s="503"/>
      <c r="L67" s="513">
        <v>0</v>
      </c>
      <c r="M67" s="506" t="s">
        <v>359</v>
      </c>
    </row>
    <row r="68" spans="1:13" hidden="1">
      <c r="A68" s="500" t="s">
        <v>21</v>
      </c>
      <c r="B68" s="501" t="s">
        <v>378</v>
      </c>
      <c r="C68" s="501" t="s">
        <v>425</v>
      </c>
      <c r="D68" s="500" t="s">
        <v>435</v>
      </c>
      <c r="E68" s="501" t="s">
        <v>16</v>
      </c>
      <c r="F68" s="501" t="s">
        <v>35</v>
      </c>
      <c r="G68" s="500" t="s">
        <v>35</v>
      </c>
      <c r="H68" s="518">
        <v>0.15640500299999999</v>
      </c>
      <c r="I68" s="510" t="s">
        <v>16</v>
      </c>
      <c r="J68" s="507"/>
      <c r="K68" s="501"/>
      <c r="L68" s="520">
        <v>0</v>
      </c>
      <c r="M68" s="507" t="s">
        <v>359</v>
      </c>
    </row>
    <row r="69" spans="1:13" hidden="1">
      <c r="A69" s="502" t="s">
        <v>21</v>
      </c>
      <c r="B69" s="503" t="s">
        <v>378</v>
      </c>
      <c r="C69" s="503" t="s">
        <v>454</v>
      </c>
      <c r="D69" s="502" t="s">
        <v>454</v>
      </c>
      <c r="E69" s="503" t="s">
        <v>16</v>
      </c>
      <c r="F69" s="503" t="s">
        <v>35</v>
      </c>
      <c r="G69" s="502" t="s">
        <v>35</v>
      </c>
      <c r="H69" s="517">
        <v>4.7703450000000001E-2</v>
      </c>
      <c r="I69" s="509" t="s">
        <v>16</v>
      </c>
      <c r="J69" s="506"/>
      <c r="K69" s="503"/>
      <c r="L69" s="513">
        <v>0</v>
      </c>
      <c r="M69" s="506" t="s">
        <v>359</v>
      </c>
    </row>
    <row r="70" spans="1:13" ht="24" hidden="1">
      <c r="A70" s="500" t="s">
        <v>24</v>
      </c>
      <c r="B70" s="501" t="s">
        <v>378</v>
      </c>
      <c r="C70" s="501" t="s">
        <v>1992</v>
      </c>
      <c r="D70" s="500" t="s">
        <v>360</v>
      </c>
      <c r="E70" s="501" t="s">
        <v>16</v>
      </c>
      <c r="F70" s="501" t="s">
        <v>35</v>
      </c>
      <c r="G70" s="500" t="s">
        <v>35</v>
      </c>
      <c r="H70" s="518">
        <v>0.38087231199999999</v>
      </c>
      <c r="I70" s="510" t="s">
        <v>16</v>
      </c>
      <c r="J70" s="507"/>
      <c r="K70" s="501"/>
      <c r="L70" s="520">
        <v>0</v>
      </c>
      <c r="M70" s="507" t="s">
        <v>359</v>
      </c>
    </row>
    <row r="71" spans="1:13" hidden="1">
      <c r="A71" s="502" t="s">
        <v>24</v>
      </c>
      <c r="B71" s="503" t="s">
        <v>378</v>
      </c>
      <c r="C71" s="503" t="s">
        <v>1992</v>
      </c>
      <c r="D71" s="502" t="s">
        <v>361</v>
      </c>
      <c r="E71" s="503" t="s">
        <v>16</v>
      </c>
      <c r="F71" s="503" t="s">
        <v>35</v>
      </c>
      <c r="G71" s="502" t="s">
        <v>35</v>
      </c>
      <c r="H71" s="517">
        <v>0.123257939</v>
      </c>
      <c r="I71" s="509" t="s">
        <v>16</v>
      </c>
      <c r="J71" s="506"/>
      <c r="K71" s="503"/>
      <c r="L71" s="513">
        <v>0</v>
      </c>
      <c r="M71" s="506" t="s">
        <v>359</v>
      </c>
    </row>
    <row r="72" spans="1:13" hidden="1">
      <c r="A72" s="500" t="s">
        <v>24</v>
      </c>
      <c r="B72" s="501" t="s">
        <v>378</v>
      </c>
      <c r="C72" s="501" t="s">
        <v>1992</v>
      </c>
      <c r="D72" s="500" t="s">
        <v>364</v>
      </c>
      <c r="E72" s="501" t="s">
        <v>16</v>
      </c>
      <c r="F72" s="501" t="s">
        <v>35</v>
      </c>
      <c r="G72" s="500" t="s">
        <v>35</v>
      </c>
      <c r="H72" s="518">
        <v>2.7E-2</v>
      </c>
      <c r="I72" s="510" t="s">
        <v>16</v>
      </c>
      <c r="J72" s="507"/>
      <c r="K72" s="501"/>
      <c r="L72" s="520">
        <v>0</v>
      </c>
      <c r="M72" s="507" t="s">
        <v>359</v>
      </c>
    </row>
    <row r="73" spans="1:13" hidden="1">
      <c r="A73" s="502" t="s">
        <v>24</v>
      </c>
      <c r="B73" s="503" t="s">
        <v>378</v>
      </c>
      <c r="C73" s="503" t="s">
        <v>1992</v>
      </c>
      <c r="D73" s="502" t="s">
        <v>370</v>
      </c>
      <c r="E73" s="503" t="s">
        <v>16</v>
      </c>
      <c r="F73" s="503" t="s">
        <v>35</v>
      </c>
      <c r="G73" s="502" t="s">
        <v>35</v>
      </c>
      <c r="H73" s="517">
        <v>8.9347600000000004E-4</v>
      </c>
      <c r="I73" s="509" t="s">
        <v>16</v>
      </c>
      <c r="J73" s="506"/>
      <c r="K73" s="503"/>
      <c r="L73" s="513">
        <v>0</v>
      </c>
      <c r="M73" s="506" t="s">
        <v>359</v>
      </c>
    </row>
    <row r="74" spans="1:13" hidden="1">
      <c r="A74" s="500" t="s">
        <v>24</v>
      </c>
      <c r="B74" s="501" t="s">
        <v>378</v>
      </c>
      <c r="C74" s="501" t="s">
        <v>1992</v>
      </c>
      <c r="D74" s="500" t="s">
        <v>368</v>
      </c>
      <c r="E74" s="501" t="s">
        <v>16</v>
      </c>
      <c r="F74" s="501" t="s">
        <v>35</v>
      </c>
      <c r="G74" s="500" t="s">
        <v>35</v>
      </c>
      <c r="H74" s="518">
        <v>1.3487270000000001E-3</v>
      </c>
      <c r="I74" s="510" t="s">
        <v>16</v>
      </c>
      <c r="J74" s="507"/>
      <c r="K74" s="501"/>
      <c r="L74" s="520">
        <v>0</v>
      </c>
      <c r="M74" s="507" t="s">
        <v>359</v>
      </c>
    </row>
    <row r="75" spans="1:13" hidden="1">
      <c r="A75" s="502" t="s">
        <v>27</v>
      </c>
      <c r="B75" s="503" t="s">
        <v>379</v>
      </c>
      <c r="C75" s="503" t="s">
        <v>439</v>
      </c>
      <c r="D75" s="502" t="s">
        <v>440</v>
      </c>
      <c r="E75" s="503" t="s">
        <v>16</v>
      </c>
      <c r="F75" s="503" t="s">
        <v>35</v>
      </c>
      <c r="G75" s="502" t="s">
        <v>35</v>
      </c>
      <c r="H75" s="517">
        <v>1.813921136</v>
      </c>
      <c r="I75" s="509" t="s">
        <v>16</v>
      </c>
      <c r="J75" s="506"/>
      <c r="K75" s="503"/>
      <c r="L75" s="513">
        <v>0</v>
      </c>
      <c r="M75" s="506" t="s">
        <v>359</v>
      </c>
    </row>
    <row r="76" spans="1:13" ht="24" hidden="1">
      <c r="A76" s="500" t="s">
        <v>27</v>
      </c>
      <c r="B76" s="501" t="s">
        <v>379</v>
      </c>
      <c r="C76" s="501" t="s">
        <v>1992</v>
      </c>
      <c r="D76" s="500" t="s">
        <v>360</v>
      </c>
      <c r="E76" s="501" t="s">
        <v>16</v>
      </c>
      <c r="F76" s="501" t="s">
        <v>35</v>
      </c>
      <c r="G76" s="500" t="s">
        <v>35</v>
      </c>
      <c r="H76" s="518">
        <v>2.2799203929999998</v>
      </c>
      <c r="I76" s="510" t="s">
        <v>16</v>
      </c>
      <c r="J76" s="507"/>
      <c r="K76" s="501"/>
      <c r="L76" s="520">
        <v>0</v>
      </c>
      <c r="M76" s="507" t="s">
        <v>359</v>
      </c>
    </row>
    <row r="77" spans="1:13" hidden="1">
      <c r="A77" s="502" t="s">
        <v>27</v>
      </c>
      <c r="B77" s="503" t="s">
        <v>379</v>
      </c>
      <c r="C77" s="503" t="s">
        <v>1992</v>
      </c>
      <c r="D77" s="502" t="s">
        <v>361</v>
      </c>
      <c r="E77" s="503" t="s">
        <v>16</v>
      </c>
      <c r="F77" s="503" t="s">
        <v>35</v>
      </c>
      <c r="G77" s="502" t="s">
        <v>35</v>
      </c>
      <c r="H77" s="517">
        <v>2.6316321390928477</v>
      </c>
      <c r="I77" s="509" t="s">
        <v>16</v>
      </c>
      <c r="J77" s="506"/>
      <c r="K77" s="503"/>
      <c r="L77" s="513">
        <v>0</v>
      </c>
      <c r="M77" s="506" t="s">
        <v>359</v>
      </c>
    </row>
    <row r="78" spans="1:13" hidden="1">
      <c r="A78" s="500" t="s">
        <v>27</v>
      </c>
      <c r="B78" s="501" t="s">
        <v>379</v>
      </c>
      <c r="C78" s="501" t="s">
        <v>1992</v>
      </c>
      <c r="D78" s="500" t="s">
        <v>364</v>
      </c>
      <c r="E78" s="501" t="s">
        <v>16</v>
      </c>
      <c r="F78" s="501" t="s">
        <v>35</v>
      </c>
      <c r="G78" s="500" t="s">
        <v>35</v>
      </c>
      <c r="H78" s="518">
        <v>1.0633439440000001</v>
      </c>
      <c r="I78" s="510" t="s">
        <v>16</v>
      </c>
      <c r="J78" s="507"/>
      <c r="K78" s="501"/>
      <c r="L78" s="520">
        <v>0</v>
      </c>
      <c r="M78" s="507" t="s">
        <v>359</v>
      </c>
    </row>
    <row r="79" spans="1:13" hidden="1">
      <c r="A79" s="502" t="s">
        <v>27</v>
      </c>
      <c r="B79" s="503" t="s">
        <v>379</v>
      </c>
      <c r="C79" s="503" t="s">
        <v>404</v>
      </c>
      <c r="D79" s="502" t="s">
        <v>363</v>
      </c>
      <c r="E79" s="503" t="s">
        <v>16</v>
      </c>
      <c r="F79" s="503" t="s">
        <v>35</v>
      </c>
      <c r="G79" s="502" t="s">
        <v>35</v>
      </c>
      <c r="H79" s="517">
        <v>0.700906798</v>
      </c>
      <c r="I79" s="509" t="s">
        <v>16</v>
      </c>
      <c r="J79" s="506"/>
      <c r="K79" s="503"/>
      <c r="L79" s="513">
        <v>0</v>
      </c>
      <c r="M79" s="506" t="s">
        <v>359</v>
      </c>
    </row>
    <row r="80" spans="1:13" hidden="1">
      <c r="A80" s="500" t="s">
        <v>27</v>
      </c>
      <c r="B80" s="501" t="s">
        <v>379</v>
      </c>
      <c r="C80" s="501" t="s">
        <v>404</v>
      </c>
      <c r="D80" s="500" t="s">
        <v>374</v>
      </c>
      <c r="E80" s="501" t="s">
        <v>16</v>
      </c>
      <c r="F80" s="501" t="s">
        <v>35</v>
      </c>
      <c r="G80" s="500" t="s">
        <v>35</v>
      </c>
      <c r="H80" s="518">
        <v>8.6559799999999998E-4</v>
      </c>
      <c r="I80" s="510" t="s">
        <v>16</v>
      </c>
      <c r="J80" s="507"/>
      <c r="K80" s="501"/>
      <c r="L80" s="520">
        <v>0</v>
      </c>
      <c r="M80" s="507" t="s">
        <v>359</v>
      </c>
    </row>
    <row r="81" spans="1:13" hidden="1">
      <c r="A81" s="502" t="s">
        <v>27</v>
      </c>
      <c r="B81" s="503" t="s">
        <v>379</v>
      </c>
      <c r="C81" s="503" t="s">
        <v>404</v>
      </c>
      <c r="D81" s="502" t="s">
        <v>367</v>
      </c>
      <c r="E81" s="503" t="s">
        <v>16</v>
      </c>
      <c r="F81" s="503" t="s">
        <v>35</v>
      </c>
      <c r="G81" s="502" t="s">
        <v>35</v>
      </c>
      <c r="H81" s="517">
        <v>2.7983589999999998E-3</v>
      </c>
      <c r="I81" s="509" t="s">
        <v>16</v>
      </c>
      <c r="J81" s="506"/>
      <c r="K81" s="503"/>
      <c r="L81" s="513">
        <v>0</v>
      </c>
      <c r="M81" s="506" t="s">
        <v>359</v>
      </c>
    </row>
    <row r="82" spans="1:13" hidden="1">
      <c r="A82" s="500" t="s">
        <v>27</v>
      </c>
      <c r="B82" s="501" t="s">
        <v>379</v>
      </c>
      <c r="C82" s="501" t="s">
        <v>404</v>
      </c>
      <c r="D82" s="500" t="s">
        <v>362</v>
      </c>
      <c r="E82" s="501" t="s">
        <v>16</v>
      </c>
      <c r="F82" s="501" t="s">
        <v>35</v>
      </c>
      <c r="G82" s="500" t="s">
        <v>35</v>
      </c>
      <c r="H82" s="518">
        <v>36.818023300999997</v>
      </c>
      <c r="I82" s="510" t="s">
        <v>16</v>
      </c>
      <c r="J82" s="507"/>
      <c r="K82" s="501"/>
      <c r="L82" s="520">
        <v>0</v>
      </c>
      <c r="M82" s="507" t="s">
        <v>359</v>
      </c>
    </row>
    <row r="83" spans="1:13" hidden="1">
      <c r="A83" s="502" t="s">
        <v>27</v>
      </c>
      <c r="B83" s="503" t="s">
        <v>379</v>
      </c>
      <c r="C83" s="503" t="s">
        <v>1992</v>
      </c>
      <c r="D83" s="502" t="s">
        <v>370</v>
      </c>
      <c r="E83" s="503" t="s">
        <v>16</v>
      </c>
      <c r="F83" s="503" t="s">
        <v>35</v>
      </c>
      <c r="G83" s="502" t="s">
        <v>35</v>
      </c>
      <c r="H83" s="517">
        <v>0.101138404</v>
      </c>
      <c r="I83" s="509" t="s">
        <v>16</v>
      </c>
      <c r="J83" s="506"/>
      <c r="K83" s="503"/>
      <c r="L83" s="513">
        <v>0</v>
      </c>
      <c r="M83" s="506" t="s">
        <v>359</v>
      </c>
    </row>
    <row r="84" spans="1:13" hidden="1">
      <c r="A84" s="500" t="s">
        <v>27</v>
      </c>
      <c r="B84" s="501" t="s">
        <v>379</v>
      </c>
      <c r="C84" s="501" t="s">
        <v>1992</v>
      </c>
      <c r="D84" s="500" t="s">
        <v>368</v>
      </c>
      <c r="E84" s="501" t="s">
        <v>16</v>
      </c>
      <c r="F84" s="501" t="s">
        <v>35</v>
      </c>
      <c r="G84" s="500" t="s">
        <v>35</v>
      </c>
      <c r="H84" s="518">
        <v>0.15087314800000001</v>
      </c>
      <c r="I84" s="510" t="s">
        <v>16</v>
      </c>
      <c r="J84" s="507"/>
      <c r="K84" s="501"/>
      <c r="L84" s="520">
        <v>0</v>
      </c>
      <c r="M84" s="507" t="s">
        <v>359</v>
      </c>
    </row>
    <row r="85" spans="1:13" hidden="1">
      <c r="A85" s="502" t="s">
        <v>27</v>
      </c>
      <c r="B85" s="503" t="s">
        <v>379</v>
      </c>
      <c r="C85" s="503" t="s">
        <v>1992</v>
      </c>
      <c r="D85" s="502" t="s">
        <v>366</v>
      </c>
      <c r="E85" s="503" t="s">
        <v>16</v>
      </c>
      <c r="F85" s="503" t="s">
        <v>35</v>
      </c>
      <c r="G85" s="502" t="s">
        <v>35</v>
      </c>
      <c r="H85" s="517">
        <v>7.3232339999999996E-3</v>
      </c>
      <c r="I85" s="509" t="s">
        <v>16</v>
      </c>
      <c r="J85" s="506"/>
      <c r="K85" s="503"/>
      <c r="L85" s="513">
        <v>0</v>
      </c>
      <c r="M85" s="506" t="s">
        <v>359</v>
      </c>
    </row>
    <row r="86" spans="1:13" hidden="1">
      <c r="A86" s="500" t="s">
        <v>27</v>
      </c>
      <c r="B86" s="501" t="s">
        <v>379</v>
      </c>
      <c r="C86" s="501" t="s">
        <v>425</v>
      </c>
      <c r="D86" s="500" t="s">
        <v>435</v>
      </c>
      <c r="E86" s="501" t="s">
        <v>16</v>
      </c>
      <c r="F86" s="501" t="s">
        <v>35</v>
      </c>
      <c r="G86" s="500" t="s">
        <v>35</v>
      </c>
      <c r="H86" s="518">
        <v>0.470954284</v>
      </c>
      <c r="I86" s="510" t="s">
        <v>16</v>
      </c>
      <c r="J86" s="507"/>
      <c r="K86" s="501"/>
      <c r="L86" s="520">
        <v>0</v>
      </c>
      <c r="M86" s="507" t="s">
        <v>359</v>
      </c>
    </row>
    <row r="87" spans="1:13" hidden="1">
      <c r="A87" s="502" t="s">
        <v>27</v>
      </c>
      <c r="B87" s="503" t="s">
        <v>379</v>
      </c>
      <c r="C87" s="503" t="s">
        <v>454</v>
      </c>
      <c r="D87" s="502" t="s">
        <v>454</v>
      </c>
      <c r="E87" s="503" t="s">
        <v>16</v>
      </c>
      <c r="F87" s="503" t="s">
        <v>35</v>
      </c>
      <c r="G87" s="502" t="s">
        <v>35</v>
      </c>
      <c r="H87" s="517">
        <v>1.034E-3</v>
      </c>
      <c r="I87" s="509" t="s">
        <v>16</v>
      </c>
      <c r="J87" s="506"/>
      <c r="K87" s="503"/>
      <c r="L87" s="513">
        <v>0</v>
      </c>
      <c r="M87" s="506" t="s">
        <v>359</v>
      </c>
    </row>
    <row r="88" spans="1:13" hidden="1">
      <c r="A88" s="500" t="s">
        <v>27</v>
      </c>
      <c r="B88" s="501" t="s">
        <v>379</v>
      </c>
      <c r="C88" s="501" t="s">
        <v>455</v>
      </c>
      <c r="D88" s="500" t="s">
        <v>455</v>
      </c>
      <c r="E88" s="501" t="s">
        <v>16</v>
      </c>
      <c r="F88" s="501" t="s">
        <v>35</v>
      </c>
      <c r="G88" s="500" t="s">
        <v>35</v>
      </c>
      <c r="H88" s="518">
        <v>0.30271797099999997</v>
      </c>
      <c r="I88" s="510" t="s">
        <v>16</v>
      </c>
      <c r="J88" s="507"/>
      <c r="K88" s="501"/>
      <c r="L88" s="520">
        <v>0</v>
      </c>
      <c r="M88" s="507" t="s">
        <v>359</v>
      </c>
    </row>
    <row r="89" spans="1:13" hidden="1">
      <c r="A89" s="502" t="s">
        <v>14</v>
      </c>
      <c r="B89" s="503" t="s">
        <v>378</v>
      </c>
      <c r="C89" s="503" t="s">
        <v>414</v>
      </c>
      <c r="D89" s="502" t="s">
        <v>365</v>
      </c>
      <c r="E89" s="503" t="s">
        <v>16</v>
      </c>
      <c r="F89" s="503" t="s">
        <v>35</v>
      </c>
      <c r="G89" s="502" t="s">
        <v>35</v>
      </c>
      <c r="H89" s="517">
        <v>8.35</v>
      </c>
      <c r="I89" s="509" t="s">
        <v>16</v>
      </c>
      <c r="J89" s="506"/>
      <c r="K89" s="503"/>
      <c r="L89" s="513">
        <v>0</v>
      </c>
      <c r="M89" s="506" t="s">
        <v>359</v>
      </c>
    </row>
    <row r="90" spans="1:13" ht="24" hidden="1">
      <c r="A90" s="500" t="s">
        <v>14</v>
      </c>
      <c r="B90" s="501" t="s">
        <v>378</v>
      </c>
      <c r="C90" s="501" t="s">
        <v>1992</v>
      </c>
      <c r="D90" s="500" t="s">
        <v>360</v>
      </c>
      <c r="E90" s="501" t="s">
        <v>16</v>
      </c>
      <c r="F90" s="501" t="s">
        <v>35</v>
      </c>
      <c r="G90" s="500" t="s">
        <v>35</v>
      </c>
      <c r="H90" s="518">
        <v>11.770442523</v>
      </c>
      <c r="I90" s="510" t="s">
        <v>16</v>
      </c>
      <c r="J90" s="507"/>
      <c r="K90" s="501"/>
      <c r="L90" s="520">
        <v>0</v>
      </c>
      <c r="M90" s="507" t="s">
        <v>359</v>
      </c>
    </row>
    <row r="91" spans="1:13" hidden="1">
      <c r="A91" s="502" t="s">
        <v>14</v>
      </c>
      <c r="B91" s="503" t="s">
        <v>378</v>
      </c>
      <c r="C91" s="503" t="s">
        <v>1992</v>
      </c>
      <c r="D91" s="502" t="s">
        <v>369</v>
      </c>
      <c r="E91" s="503" t="s">
        <v>16</v>
      </c>
      <c r="F91" s="503" t="s">
        <v>35</v>
      </c>
      <c r="G91" s="502" t="s">
        <v>35</v>
      </c>
      <c r="H91" s="517">
        <v>4.2599999999999999E-2</v>
      </c>
      <c r="I91" s="509" t="s">
        <v>16</v>
      </c>
      <c r="J91" s="506"/>
      <c r="K91" s="503"/>
      <c r="L91" s="513">
        <v>0</v>
      </c>
      <c r="M91" s="506" t="s">
        <v>359</v>
      </c>
    </row>
    <row r="92" spans="1:13" hidden="1">
      <c r="A92" s="500" t="s">
        <v>14</v>
      </c>
      <c r="B92" s="501" t="s">
        <v>378</v>
      </c>
      <c r="C92" s="501" t="s">
        <v>1992</v>
      </c>
      <c r="D92" s="500" t="s">
        <v>361</v>
      </c>
      <c r="E92" s="501" t="s">
        <v>16</v>
      </c>
      <c r="F92" s="501" t="s">
        <v>35</v>
      </c>
      <c r="G92" s="500" t="s">
        <v>35</v>
      </c>
      <c r="H92" s="518">
        <v>0.164534281</v>
      </c>
      <c r="I92" s="510" t="s">
        <v>16</v>
      </c>
      <c r="J92" s="507"/>
      <c r="K92" s="501"/>
      <c r="L92" s="520">
        <v>0</v>
      </c>
      <c r="M92" s="507" t="s">
        <v>359</v>
      </c>
    </row>
    <row r="93" spans="1:13" hidden="1">
      <c r="A93" s="502" t="s">
        <v>14</v>
      </c>
      <c r="B93" s="503" t="s">
        <v>378</v>
      </c>
      <c r="C93" s="503" t="s">
        <v>1992</v>
      </c>
      <c r="D93" s="502" t="s">
        <v>364</v>
      </c>
      <c r="E93" s="503" t="s">
        <v>16</v>
      </c>
      <c r="F93" s="503" t="s">
        <v>35</v>
      </c>
      <c r="G93" s="502" t="s">
        <v>35</v>
      </c>
      <c r="H93" s="517">
        <v>0</v>
      </c>
      <c r="I93" s="509" t="s">
        <v>16</v>
      </c>
      <c r="J93" s="506"/>
      <c r="K93" s="503"/>
      <c r="L93" s="513">
        <v>0</v>
      </c>
      <c r="M93" s="506" t="s">
        <v>359</v>
      </c>
    </row>
    <row r="94" spans="1:13" hidden="1">
      <c r="A94" s="500" t="s">
        <v>14</v>
      </c>
      <c r="B94" s="501" t="s">
        <v>378</v>
      </c>
      <c r="C94" s="501" t="s">
        <v>404</v>
      </c>
      <c r="D94" s="500" t="s">
        <v>363</v>
      </c>
      <c r="E94" s="501" t="s">
        <v>16</v>
      </c>
      <c r="F94" s="501" t="s">
        <v>35</v>
      </c>
      <c r="G94" s="500" t="s">
        <v>35</v>
      </c>
      <c r="H94" s="518">
        <v>6.4626547000000006E-2</v>
      </c>
      <c r="I94" s="510" t="s">
        <v>16</v>
      </c>
      <c r="J94" s="507"/>
      <c r="K94" s="501"/>
      <c r="L94" s="520">
        <v>0</v>
      </c>
      <c r="M94" s="507" t="s">
        <v>359</v>
      </c>
    </row>
    <row r="95" spans="1:13" hidden="1">
      <c r="A95" s="502" t="s">
        <v>14</v>
      </c>
      <c r="B95" s="503" t="s">
        <v>378</v>
      </c>
      <c r="C95" s="503" t="s">
        <v>404</v>
      </c>
      <c r="D95" s="502" t="s">
        <v>374</v>
      </c>
      <c r="E95" s="503" t="s">
        <v>16</v>
      </c>
      <c r="F95" s="503" t="s">
        <v>35</v>
      </c>
      <c r="G95" s="502" t="s">
        <v>35</v>
      </c>
      <c r="H95" s="517">
        <v>5.0000000000000002E-5</v>
      </c>
      <c r="I95" s="509" t="s">
        <v>16</v>
      </c>
      <c r="J95" s="506"/>
      <c r="K95" s="503"/>
      <c r="L95" s="513">
        <v>0</v>
      </c>
      <c r="M95" s="506" t="s">
        <v>359</v>
      </c>
    </row>
    <row r="96" spans="1:13" hidden="1">
      <c r="A96" s="500" t="s">
        <v>14</v>
      </c>
      <c r="B96" s="501" t="s">
        <v>378</v>
      </c>
      <c r="C96" s="501" t="s">
        <v>1992</v>
      </c>
      <c r="D96" s="500" t="s">
        <v>370</v>
      </c>
      <c r="E96" s="501" t="s">
        <v>16</v>
      </c>
      <c r="F96" s="501" t="s">
        <v>35</v>
      </c>
      <c r="G96" s="500" t="s">
        <v>35</v>
      </c>
      <c r="H96" s="518">
        <v>2.6173189999999999E-2</v>
      </c>
      <c r="I96" s="510" t="s">
        <v>16</v>
      </c>
      <c r="J96" s="507"/>
      <c r="K96" s="501"/>
      <c r="L96" s="520">
        <v>0</v>
      </c>
      <c r="M96" s="507" t="s">
        <v>359</v>
      </c>
    </row>
    <row r="97" spans="1:13" hidden="1">
      <c r="A97" s="502" t="s">
        <v>14</v>
      </c>
      <c r="B97" s="503" t="s">
        <v>378</v>
      </c>
      <c r="C97" s="503" t="s">
        <v>1992</v>
      </c>
      <c r="D97" s="502" t="s">
        <v>368</v>
      </c>
      <c r="E97" s="503" t="s">
        <v>16</v>
      </c>
      <c r="F97" s="503" t="s">
        <v>35</v>
      </c>
      <c r="G97" s="502" t="s">
        <v>35</v>
      </c>
      <c r="H97" s="517">
        <v>3.9257498000000002E-2</v>
      </c>
      <c r="I97" s="509" t="s">
        <v>16</v>
      </c>
      <c r="J97" s="506"/>
      <c r="K97" s="503"/>
      <c r="L97" s="513">
        <v>0</v>
      </c>
      <c r="M97" s="506" t="s">
        <v>359</v>
      </c>
    </row>
    <row r="98" spans="1:13" hidden="1">
      <c r="A98" s="500" t="s">
        <v>14</v>
      </c>
      <c r="B98" s="501" t="s">
        <v>378</v>
      </c>
      <c r="C98" s="501" t="s">
        <v>1992</v>
      </c>
      <c r="D98" s="500" t="s">
        <v>366</v>
      </c>
      <c r="E98" s="501" t="s">
        <v>16</v>
      </c>
      <c r="F98" s="501" t="s">
        <v>35</v>
      </c>
      <c r="G98" s="500" t="s">
        <v>35</v>
      </c>
      <c r="H98" s="518">
        <v>1.65</v>
      </c>
      <c r="I98" s="510" t="s">
        <v>16</v>
      </c>
      <c r="J98" s="507"/>
      <c r="K98" s="501"/>
      <c r="L98" s="520">
        <v>0</v>
      </c>
      <c r="M98" s="507" t="s">
        <v>359</v>
      </c>
    </row>
    <row r="99" spans="1:13" hidden="1">
      <c r="A99" s="502" t="s">
        <v>14</v>
      </c>
      <c r="B99" s="503" t="s">
        <v>378</v>
      </c>
      <c r="C99" s="503" t="s">
        <v>425</v>
      </c>
      <c r="D99" s="502" t="s">
        <v>435</v>
      </c>
      <c r="E99" s="503" t="s">
        <v>16</v>
      </c>
      <c r="F99" s="503" t="s">
        <v>35</v>
      </c>
      <c r="G99" s="502" t="s">
        <v>35</v>
      </c>
      <c r="H99" s="517">
        <v>0.43061935000000001</v>
      </c>
      <c r="I99" s="509" t="s">
        <v>16</v>
      </c>
      <c r="J99" s="506"/>
      <c r="K99" s="503"/>
      <c r="L99" s="513">
        <v>0</v>
      </c>
      <c r="M99" s="506" t="s">
        <v>359</v>
      </c>
    </row>
    <row r="100" spans="1:13" hidden="1">
      <c r="A100" s="500" t="s">
        <v>20</v>
      </c>
      <c r="B100" s="501" t="s">
        <v>378</v>
      </c>
      <c r="C100" s="501" t="s">
        <v>407</v>
      </c>
      <c r="D100" s="500" t="s">
        <v>436</v>
      </c>
      <c r="E100" s="501" t="s">
        <v>15</v>
      </c>
      <c r="F100" s="501" t="s">
        <v>15</v>
      </c>
      <c r="G100" s="500" t="s">
        <v>445</v>
      </c>
      <c r="H100" s="518">
        <v>0</v>
      </c>
      <c r="I100" s="510" t="s">
        <v>2002</v>
      </c>
      <c r="J100" s="507">
        <v>357227</v>
      </c>
      <c r="K100" s="501" t="s">
        <v>419</v>
      </c>
      <c r="L100" s="520">
        <v>6.7335942094480714</v>
      </c>
      <c r="M100" s="507" t="s">
        <v>359</v>
      </c>
    </row>
    <row r="101" spans="1:13" hidden="1">
      <c r="A101" s="502" t="s">
        <v>20</v>
      </c>
      <c r="B101" s="503" t="s">
        <v>378</v>
      </c>
      <c r="C101" s="503" t="s">
        <v>407</v>
      </c>
      <c r="D101" s="502" t="s">
        <v>436</v>
      </c>
      <c r="E101" s="503" t="s">
        <v>15</v>
      </c>
      <c r="F101" s="503" t="s">
        <v>15</v>
      </c>
      <c r="G101" s="502" t="s">
        <v>102</v>
      </c>
      <c r="H101" s="517">
        <v>0</v>
      </c>
      <c r="I101" s="509" t="s">
        <v>2002</v>
      </c>
      <c r="J101" s="506">
        <v>199985</v>
      </c>
      <c r="K101" s="503" t="s">
        <v>419</v>
      </c>
      <c r="L101" s="513">
        <v>4.7826534393403932</v>
      </c>
      <c r="M101" s="506" t="s">
        <v>359</v>
      </c>
    </row>
    <row r="102" spans="1:13" hidden="1">
      <c r="A102" s="500" t="s">
        <v>20</v>
      </c>
      <c r="B102" s="501" t="s">
        <v>378</v>
      </c>
      <c r="C102" s="501" t="s">
        <v>407</v>
      </c>
      <c r="D102" s="500" t="s">
        <v>436</v>
      </c>
      <c r="E102" s="501" t="s">
        <v>15</v>
      </c>
      <c r="F102" s="501" t="s">
        <v>15</v>
      </c>
      <c r="G102" s="500" t="s">
        <v>446</v>
      </c>
      <c r="H102" s="518">
        <v>0</v>
      </c>
      <c r="I102" s="510" t="s">
        <v>2002</v>
      </c>
      <c r="J102" s="507">
        <v>216157</v>
      </c>
      <c r="K102" s="501" t="s">
        <v>419</v>
      </c>
      <c r="L102" s="520">
        <v>5.1694078030227333</v>
      </c>
      <c r="M102" s="507" t="s">
        <v>359</v>
      </c>
    </row>
    <row r="103" spans="1:13" ht="24" hidden="1">
      <c r="A103" s="502" t="s">
        <v>20</v>
      </c>
      <c r="B103" s="503" t="s">
        <v>378</v>
      </c>
      <c r="C103" s="503" t="s">
        <v>407</v>
      </c>
      <c r="D103" s="502" t="s">
        <v>447</v>
      </c>
      <c r="E103" s="503" t="s">
        <v>15</v>
      </c>
      <c r="F103" s="503" t="s">
        <v>15</v>
      </c>
      <c r="G103" s="502" t="s">
        <v>2008</v>
      </c>
      <c r="H103" s="517">
        <v>0</v>
      </c>
      <c r="I103" s="509" t="s">
        <v>2002</v>
      </c>
      <c r="J103" s="506">
        <v>8566502.5402229466</v>
      </c>
      <c r="K103" s="503" t="s">
        <v>2005</v>
      </c>
      <c r="L103" s="513">
        <v>11.561045545605484</v>
      </c>
      <c r="M103" s="506" t="s">
        <v>359</v>
      </c>
    </row>
    <row r="104" spans="1:13" ht="24" hidden="1">
      <c r="A104" s="500" t="s">
        <v>20</v>
      </c>
      <c r="B104" s="501" t="s">
        <v>378</v>
      </c>
      <c r="C104" s="501" t="s">
        <v>407</v>
      </c>
      <c r="D104" s="500" t="s">
        <v>448</v>
      </c>
      <c r="E104" s="501" t="s">
        <v>15</v>
      </c>
      <c r="F104" s="501" t="s">
        <v>15</v>
      </c>
      <c r="G104" s="500" t="s">
        <v>2009</v>
      </c>
      <c r="H104" s="518">
        <v>0</v>
      </c>
      <c r="I104" s="510" t="s">
        <v>2002</v>
      </c>
      <c r="J104" s="507">
        <v>472391.56034202012</v>
      </c>
      <c r="K104" s="501" t="s">
        <v>419</v>
      </c>
      <c r="L104" s="520">
        <v>11.34259635746756</v>
      </c>
      <c r="M104" s="507" t="s">
        <v>359</v>
      </c>
    </row>
    <row r="105" spans="1:13" hidden="1">
      <c r="A105" s="502" t="s">
        <v>20</v>
      </c>
      <c r="B105" s="503" t="s">
        <v>378</v>
      </c>
      <c r="C105" s="503" t="s">
        <v>407</v>
      </c>
      <c r="D105" s="502" t="s">
        <v>1757</v>
      </c>
      <c r="E105" s="503" t="s">
        <v>15</v>
      </c>
      <c r="F105" s="503" t="s">
        <v>15</v>
      </c>
      <c r="G105" s="502" t="s">
        <v>2010</v>
      </c>
      <c r="H105" s="517">
        <v>0</v>
      </c>
      <c r="I105" s="509" t="s">
        <v>2002</v>
      </c>
      <c r="J105" s="506">
        <v>6921.0938852537511</v>
      </c>
      <c r="K105" s="503" t="s">
        <v>1999</v>
      </c>
      <c r="L105" s="513">
        <v>1.9489497801005979</v>
      </c>
      <c r="M105" s="506" t="s">
        <v>359</v>
      </c>
    </row>
    <row r="106" spans="1:13" hidden="1">
      <c r="A106" s="500" t="s">
        <v>20</v>
      </c>
      <c r="B106" s="501" t="s">
        <v>378</v>
      </c>
      <c r="C106" s="501" t="s">
        <v>439</v>
      </c>
      <c r="D106" s="500" t="s">
        <v>1733</v>
      </c>
      <c r="E106" s="501" t="s">
        <v>15</v>
      </c>
      <c r="F106" s="501" t="s">
        <v>15</v>
      </c>
      <c r="G106" s="500" t="s">
        <v>445</v>
      </c>
      <c r="H106" s="518">
        <v>0</v>
      </c>
      <c r="I106" s="510" t="s">
        <v>2002</v>
      </c>
      <c r="J106" s="507">
        <v>153607</v>
      </c>
      <c r="K106" s="501" t="s">
        <v>419</v>
      </c>
      <c r="L106" s="520">
        <v>2.8954340117927528</v>
      </c>
      <c r="M106" s="507" t="s">
        <v>359</v>
      </c>
    </row>
    <row r="107" spans="1:13" hidden="1">
      <c r="A107" s="502" t="s">
        <v>20</v>
      </c>
      <c r="B107" s="503" t="s">
        <v>378</v>
      </c>
      <c r="C107" s="503" t="s">
        <v>439</v>
      </c>
      <c r="D107" s="502" t="s">
        <v>1733</v>
      </c>
      <c r="E107" s="503" t="s">
        <v>15</v>
      </c>
      <c r="F107" s="503" t="s">
        <v>15</v>
      </c>
      <c r="G107" s="502" t="s">
        <v>102</v>
      </c>
      <c r="H107" s="517">
        <v>0</v>
      </c>
      <c r="I107" s="509" t="s">
        <v>2002</v>
      </c>
      <c r="J107" s="506">
        <v>39999</v>
      </c>
      <c r="K107" s="503" t="s">
        <v>419</v>
      </c>
      <c r="L107" s="513">
        <v>0.95657851798973115</v>
      </c>
      <c r="M107" s="506" t="s">
        <v>359</v>
      </c>
    </row>
    <row r="108" spans="1:13" hidden="1">
      <c r="A108" s="500" t="s">
        <v>20</v>
      </c>
      <c r="B108" s="501" t="s">
        <v>378</v>
      </c>
      <c r="C108" s="501" t="s">
        <v>407</v>
      </c>
      <c r="D108" s="500" t="s">
        <v>437</v>
      </c>
      <c r="E108" s="501" t="s">
        <v>15</v>
      </c>
      <c r="F108" s="501" t="s">
        <v>15</v>
      </c>
      <c r="G108" s="500" t="s">
        <v>102</v>
      </c>
      <c r="H108" s="518">
        <v>1.279273512788496</v>
      </c>
      <c r="I108" s="510" t="s">
        <v>16</v>
      </c>
      <c r="J108" s="507"/>
      <c r="K108" s="501"/>
      <c r="L108" s="520">
        <v>0</v>
      </c>
      <c r="M108" s="507" t="s">
        <v>359</v>
      </c>
    </row>
    <row r="109" spans="1:13" hidden="1">
      <c r="A109" s="502" t="s">
        <v>20</v>
      </c>
      <c r="B109" s="503" t="s">
        <v>378</v>
      </c>
      <c r="C109" s="503" t="s">
        <v>407</v>
      </c>
      <c r="D109" s="502" t="s">
        <v>444</v>
      </c>
      <c r="E109" s="503" t="s">
        <v>15</v>
      </c>
      <c r="F109" s="503" t="s">
        <v>15</v>
      </c>
      <c r="G109" s="502" t="s">
        <v>123</v>
      </c>
      <c r="H109" s="517">
        <v>5.9627034000000002E-2</v>
      </c>
      <c r="I109" s="509" t="s">
        <v>16</v>
      </c>
      <c r="J109" s="506"/>
      <c r="K109" s="503"/>
      <c r="L109" s="513">
        <v>0</v>
      </c>
      <c r="M109" s="506" t="s">
        <v>359</v>
      </c>
    </row>
    <row r="110" spans="1:13" hidden="1">
      <c r="A110" s="500" t="s">
        <v>20</v>
      </c>
      <c r="B110" s="501" t="s">
        <v>378</v>
      </c>
      <c r="C110" s="501" t="s">
        <v>407</v>
      </c>
      <c r="D110" s="500" t="s">
        <v>444</v>
      </c>
      <c r="E110" s="501" t="s">
        <v>15</v>
      </c>
      <c r="F110" s="501" t="s">
        <v>15</v>
      </c>
      <c r="G110" s="500" t="s">
        <v>446</v>
      </c>
      <c r="H110" s="518">
        <v>5.9627034000000002E-2</v>
      </c>
      <c r="I110" s="510" t="s">
        <v>16</v>
      </c>
      <c r="J110" s="507"/>
      <c r="K110" s="501"/>
      <c r="L110" s="520">
        <v>0</v>
      </c>
      <c r="M110" s="507" t="s">
        <v>359</v>
      </c>
    </row>
    <row r="111" spans="1:13" hidden="1">
      <c r="A111" s="502" t="s">
        <v>20</v>
      </c>
      <c r="B111" s="503" t="s">
        <v>378</v>
      </c>
      <c r="C111" s="503" t="s">
        <v>439</v>
      </c>
      <c r="D111" s="502" t="s">
        <v>440</v>
      </c>
      <c r="E111" s="503" t="s">
        <v>16</v>
      </c>
      <c r="F111" s="503" t="s">
        <v>35</v>
      </c>
      <c r="G111" s="502" t="s">
        <v>35</v>
      </c>
      <c r="H111" s="517">
        <v>13.59731208</v>
      </c>
      <c r="I111" s="509" t="s">
        <v>16</v>
      </c>
      <c r="J111" s="506"/>
      <c r="K111" s="503"/>
      <c r="L111" s="513">
        <v>0</v>
      </c>
      <c r="M111" s="506" t="s">
        <v>359</v>
      </c>
    </row>
    <row r="112" spans="1:13" ht="24" hidden="1">
      <c r="A112" s="500" t="s">
        <v>20</v>
      </c>
      <c r="B112" s="501" t="s">
        <v>378</v>
      </c>
      <c r="C112" s="501" t="s">
        <v>1992</v>
      </c>
      <c r="D112" s="500" t="s">
        <v>360</v>
      </c>
      <c r="E112" s="501" t="s">
        <v>16</v>
      </c>
      <c r="F112" s="501" t="s">
        <v>35</v>
      </c>
      <c r="G112" s="500" t="s">
        <v>35</v>
      </c>
      <c r="H112" s="518">
        <v>9.4730191210000001</v>
      </c>
      <c r="I112" s="510" t="s">
        <v>16</v>
      </c>
      <c r="J112" s="507"/>
      <c r="K112" s="501"/>
      <c r="L112" s="520">
        <v>0</v>
      </c>
      <c r="M112" s="507" t="s">
        <v>359</v>
      </c>
    </row>
    <row r="113" spans="1:13" hidden="1">
      <c r="A113" s="502" t="s">
        <v>20</v>
      </c>
      <c r="B113" s="503" t="s">
        <v>378</v>
      </c>
      <c r="C113" s="503" t="s">
        <v>1992</v>
      </c>
      <c r="D113" s="502" t="s">
        <v>369</v>
      </c>
      <c r="E113" s="503" t="s">
        <v>15</v>
      </c>
      <c r="F113" s="503" t="s">
        <v>15</v>
      </c>
      <c r="G113" s="502" t="s">
        <v>102</v>
      </c>
      <c r="H113" s="517">
        <v>1.3712999999999999E-2</v>
      </c>
      <c r="I113" s="509" t="s">
        <v>16</v>
      </c>
      <c r="J113" s="506"/>
      <c r="K113" s="503"/>
      <c r="L113" s="513">
        <v>0</v>
      </c>
      <c r="M113" s="506" t="s">
        <v>359</v>
      </c>
    </row>
    <row r="114" spans="1:13" hidden="1">
      <c r="A114" s="500" t="s">
        <v>20</v>
      </c>
      <c r="B114" s="501" t="s">
        <v>378</v>
      </c>
      <c r="C114" s="501" t="s">
        <v>1992</v>
      </c>
      <c r="D114" s="500" t="s">
        <v>369</v>
      </c>
      <c r="E114" s="501" t="s">
        <v>15</v>
      </c>
      <c r="F114" s="501" t="s">
        <v>15</v>
      </c>
      <c r="G114" s="500" t="s">
        <v>445</v>
      </c>
      <c r="H114" s="518">
        <v>2.1499999999999998E-2</v>
      </c>
      <c r="I114" s="510" t="s">
        <v>16</v>
      </c>
      <c r="J114" s="507"/>
      <c r="K114" s="501"/>
      <c r="L114" s="520">
        <v>0</v>
      </c>
      <c r="M114" s="507" t="s">
        <v>359</v>
      </c>
    </row>
    <row r="115" spans="1:13" hidden="1">
      <c r="A115" s="502" t="s">
        <v>20</v>
      </c>
      <c r="B115" s="503" t="s">
        <v>378</v>
      </c>
      <c r="C115" s="503" t="s">
        <v>1992</v>
      </c>
      <c r="D115" s="502" t="s">
        <v>369</v>
      </c>
      <c r="E115" s="503" t="s">
        <v>15</v>
      </c>
      <c r="F115" s="503" t="s">
        <v>15</v>
      </c>
      <c r="G115" s="502" t="s">
        <v>2000</v>
      </c>
      <c r="H115" s="517">
        <v>5.3900000000000003E-2</v>
      </c>
      <c r="I115" s="509" t="s">
        <v>16</v>
      </c>
      <c r="J115" s="506"/>
      <c r="K115" s="503"/>
      <c r="L115" s="513">
        <v>0</v>
      </c>
      <c r="M115" s="506" t="s">
        <v>359</v>
      </c>
    </row>
    <row r="116" spans="1:13" hidden="1">
      <c r="A116" s="500" t="s">
        <v>20</v>
      </c>
      <c r="B116" s="501" t="s">
        <v>378</v>
      </c>
      <c r="C116" s="501" t="s">
        <v>1992</v>
      </c>
      <c r="D116" s="500" t="s">
        <v>369</v>
      </c>
      <c r="E116" s="501" t="s">
        <v>15</v>
      </c>
      <c r="F116" s="501" t="s">
        <v>15</v>
      </c>
      <c r="G116" s="500" t="s">
        <v>446</v>
      </c>
      <c r="H116" s="518">
        <v>6.5750000000000003E-2</v>
      </c>
      <c r="I116" s="510" t="s">
        <v>16</v>
      </c>
      <c r="J116" s="507"/>
      <c r="K116" s="501"/>
      <c r="L116" s="520">
        <v>0</v>
      </c>
      <c r="M116" s="507" t="s">
        <v>359</v>
      </c>
    </row>
    <row r="117" spans="1:13" hidden="1">
      <c r="A117" s="502" t="s">
        <v>20</v>
      </c>
      <c r="B117" s="503" t="s">
        <v>378</v>
      </c>
      <c r="C117" s="503" t="s">
        <v>1992</v>
      </c>
      <c r="D117" s="502" t="s">
        <v>361</v>
      </c>
      <c r="E117" s="503" t="s">
        <v>16</v>
      </c>
      <c r="F117" s="503" t="s">
        <v>35</v>
      </c>
      <c r="G117" s="502" t="s">
        <v>35</v>
      </c>
      <c r="H117" s="517">
        <v>24.414618629</v>
      </c>
      <c r="I117" s="509" t="s">
        <v>16</v>
      </c>
      <c r="J117" s="506"/>
      <c r="K117" s="503"/>
      <c r="L117" s="513">
        <v>0</v>
      </c>
      <c r="M117" s="506" t="s">
        <v>359</v>
      </c>
    </row>
    <row r="118" spans="1:13" hidden="1">
      <c r="A118" s="500" t="s">
        <v>20</v>
      </c>
      <c r="B118" s="501" t="s">
        <v>378</v>
      </c>
      <c r="C118" s="501" t="s">
        <v>404</v>
      </c>
      <c r="D118" s="500" t="s">
        <v>363</v>
      </c>
      <c r="E118" s="501" t="s">
        <v>16</v>
      </c>
      <c r="F118" s="501" t="s">
        <v>35</v>
      </c>
      <c r="G118" s="500" t="s">
        <v>35</v>
      </c>
      <c r="H118" s="518">
        <v>0.37860360500000001</v>
      </c>
      <c r="I118" s="510" t="s">
        <v>16</v>
      </c>
      <c r="J118" s="507"/>
      <c r="K118" s="501"/>
      <c r="L118" s="520">
        <v>0</v>
      </c>
      <c r="M118" s="507" t="s">
        <v>359</v>
      </c>
    </row>
    <row r="119" spans="1:13" hidden="1">
      <c r="A119" s="502" t="s">
        <v>20</v>
      </c>
      <c r="B119" s="503" t="s">
        <v>378</v>
      </c>
      <c r="C119" s="503" t="s">
        <v>404</v>
      </c>
      <c r="D119" s="502" t="s">
        <v>374</v>
      </c>
      <c r="E119" s="503" t="s">
        <v>16</v>
      </c>
      <c r="F119" s="503" t="s">
        <v>35</v>
      </c>
      <c r="G119" s="502" t="s">
        <v>35</v>
      </c>
      <c r="H119" s="517">
        <v>4.1617500000000002E-4</v>
      </c>
      <c r="I119" s="509" t="s">
        <v>16</v>
      </c>
      <c r="J119" s="506"/>
      <c r="K119" s="503"/>
      <c r="L119" s="513">
        <v>0</v>
      </c>
      <c r="M119" s="506" t="s">
        <v>359</v>
      </c>
    </row>
    <row r="120" spans="1:13" hidden="1">
      <c r="A120" s="500" t="s">
        <v>20</v>
      </c>
      <c r="B120" s="501" t="s">
        <v>378</v>
      </c>
      <c r="C120" s="501" t="s">
        <v>425</v>
      </c>
      <c r="D120" s="500" t="s">
        <v>435</v>
      </c>
      <c r="E120" s="501" t="s">
        <v>16</v>
      </c>
      <c r="F120" s="501" t="s">
        <v>35</v>
      </c>
      <c r="G120" s="500" t="s">
        <v>35</v>
      </c>
      <c r="H120" s="518">
        <v>0.15557743199999999</v>
      </c>
      <c r="I120" s="510" t="s">
        <v>16</v>
      </c>
      <c r="J120" s="507"/>
      <c r="K120" s="501"/>
      <c r="L120" s="520">
        <v>0</v>
      </c>
      <c r="M120" s="507" t="s">
        <v>359</v>
      </c>
    </row>
    <row r="121" spans="1:13" hidden="1">
      <c r="A121" s="502" t="s">
        <v>104</v>
      </c>
      <c r="B121" s="503" t="s">
        <v>378</v>
      </c>
      <c r="C121" s="503" t="s">
        <v>454</v>
      </c>
      <c r="D121" s="502" t="s">
        <v>454</v>
      </c>
      <c r="E121" s="503" t="s">
        <v>16</v>
      </c>
      <c r="F121" s="503" t="s">
        <v>35</v>
      </c>
      <c r="G121" s="502" t="s">
        <v>35</v>
      </c>
      <c r="H121" s="517">
        <v>5.1757657999999998E-2</v>
      </c>
      <c r="I121" s="509" t="s">
        <v>16</v>
      </c>
      <c r="J121" s="506"/>
      <c r="K121" s="503"/>
      <c r="L121" s="513">
        <v>0</v>
      </c>
      <c r="M121" s="506" t="s">
        <v>359</v>
      </c>
    </row>
    <row r="122" spans="1:13" ht="24" hidden="1">
      <c r="A122" s="500" t="s">
        <v>1119</v>
      </c>
      <c r="B122" s="501" t="s">
        <v>378</v>
      </c>
      <c r="C122" s="501" t="s">
        <v>404</v>
      </c>
      <c r="D122" s="500" t="s">
        <v>367</v>
      </c>
      <c r="E122" s="501" t="s">
        <v>16</v>
      </c>
      <c r="F122" s="501" t="s">
        <v>35</v>
      </c>
      <c r="G122" s="500" t="s">
        <v>35</v>
      </c>
      <c r="H122" s="518">
        <v>2.0002376999999998E-2</v>
      </c>
      <c r="I122" s="510" t="s">
        <v>16</v>
      </c>
      <c r="J122" s="507"/>
      <c r="K122" s="501"/>
      <c r="L122" s="520">
        <v>0</v>
      </c>
      <c r="M122" s="507" t="s">
        <v>372</v>
      </c>
    </row>
    <row r="123" spans="1:13" hidden="1">
      <c r="A123" s="502" t="s">
        <v>2011</v>
      </c>
      <c r="B123" s="503" t="s">
        <v>378</v>
      </c>
      <c r="C123" s="503" t="s">
        <v>404</v>
      </c>
      <c r="D123" s="502" t="s">
        <v>374</v>
      </c>
      <c r="E123" s="503" t="s">
        <v>16</v>
      </c>
      <c r="F123" s="503" t="s">
        <v>35</v>
      </c>
      <c r="G123" s="502" t="s">
        <v>35</v>
      </c>
      <c r="H123" s="517">
        <v>1.7697349999999999E-3</v>
      </c>
      <c r="I123" s="509" t="s">
        <v>16</v>
      </c>
      <c r="J123" s="506"/>
      <c r="K123" s="503"/>
      <c r="L123" s="513">
        <v>0</v>
      </c>
      <c r="M123" s="506" t="s">
        <v>372</v>
      </c>
    </row>
    <row r="124" spans="1:13" ht="36" hidden="1">
      <c r="A124" s="500" t="s">
        <v>1120</v>
      </c>
      <c r="B124" s="501" t="s">
        <v>378</v>
      </c>
      <c r="C124" s="501" t="s">
        <v>404</v>
      </c>
      <c r="D124" s="500" t="s">
        <v>374</v>
      </c>
      <c r="E124" s="501" t="s">
        <v>16</v>
      </c>
      <c r="F124" s="501" t="s">
        <v>35</v>
      </c>
      <c r="G124" s="500" t="s">
        <v>35</v>
      </c>
      <c r="H124" s="518">
        <v>5.4515000000000002E-5</v>
      </c>
      <c r="I124" s="510" t="s">
        <v>16</v>
      </c>
      <c r="J124" s="507"/>
      <c r="K124" s="501"/>
      <c r="L124" s="520">
        <v>0</v>
      </c>
      <c r="M124" s="507" t="s">
        <v>372</v>
      </c>
    </row>
    <row r="125" spans="1:13" ht="48" hidden="1">
      <c r="A125" s="502" t="s">
        <v>1131</v>
      </c>
      <c r="B125" s="503" t="s">
        <v>378</v>
      </c>
      <c r="C125" s="503" t="s">
        <v>404</v>
      </c>
      <c r="D125" s="502" t="s">
        <v>363</v>
      </c>
      <c r="E125" s="503" t="s">
        <v>16</v>
      </c>
      <c r="F125" s="503" t="s">
        <v>35</v>
      </c>
      <c r="G125" s="502" t="s">
        <v>35</v>
      </c>
      <c r="H125" s="517">
        <v>7.4894999999999994E-5</v>
      </c>
      <c r="I125" s="509" t="s">
        <v>16</v>
      </c>
      <c r="J125" s="506"/>
      <c r="K125" s="503"/>
      <c r="L125" s="513">
        <v>0</v>
      </c>
      <c r="M125" s="506" t="s">
        <v>372</v>
      </c>
    </row>
    <row r="126" spans="1:13" ht="24" hidden="1">
      <c r="A126" s="500" t="s">
        <v>1118</v>
      </c>
      <c r="B126" s="501" t="s">
        <v>378</v>
      </c>
      <c r="C126" s="501" t="s">
        <v>404</v>
      </c>
      <c r="D126" s="500" t="s">
        <v>363</v>
      </c>
      <c r="E126" s="501" t="s">
        <v>16</v>
      </c>
      <c r="F126" s="501" t="s">
        <v>35</v>
      </c>
      <c r="G126" s="500" t="s">
        <v>35</v>
      </c>
      <c r="H126" s="518">
        <v>8.6522200000000002E-4</v>
      </c>
      <c r="I126" s="510" t="s">
        <v>16</v>
      </c>
      <c r="J126" s="507"/>
      <c r="K126" s="501"/>
      <c r="L126" s="520">
        <v>0</v>
      </c>
      <c r="M126" s="507" t="s">
        <v>372</v>
      </c>
    </row>
    <row r="127" spans="1:13" hidden="1">
      <c r="A127" s="502" t="s">
        <v>2011</v>
      </c>
      <c r="B127" s="503" t="s">
        <v>378</v>
      </c>
      <c r="C127" s="503" t="s">
        <v>404</v>
      </c>
      <c r="D127" s="502" t="s">
        <v>363</v>
      </c>
      <c r="E127" s="503" t="s">
        <v>16</v>
      </c>
      <c r="F127" s="503" t="s">
        <v>35</v>
      </c>
      <c r="G127" s="502" t="s">
        <v>35</v>
      </c>
      <c r="H127" s="517">
        <v>3.6751181000000001E-2</v>
      </c>
      <c r="I127" s="509" t="s">
        <v>16</v>
      </c>
      <c r="J127" s="506"/>
      <c r="K127" s="503"/>
      <c r="L127" s="513">
        <v>0</v>
      </c>
      <c r="M127" s="506" t="s">
        <v>372</v>
      </c>
    </row>
    <row r="128" spans="1:13" ht="36" hidden="1">
      <c r="A128" s="500" t="s">
        <v>1120</v>
      </c>
      <c r="B128" s="501" t="s">
        <v>378</v>
      </c>
      <c r="C128" s="501" t="s">
        <v>404</v>
      </c>
      <c r="D128" s="500" t="s">
        <v>363</v>
      </c>
      <c r="E128" s="501" t="s">
        <v>16</v>
      </c>
      <c r="F128" s="501" t="s">
        <v>35</v>
      </c>
      <c r="G128" s="500" t="s">
        <v>35</v>
      </c>
      <c r="H128" s="518">
        <v>3.2945000000000001E-4</v>
      </c>
      <c r="I128" s="510" t="s">
        <v>16</v>
      </c>
      <c r="J128" s="507"/>
      <c r="K128" s="501"/>
      <c r="L128" s="520">
        <v>0</v>
      </c>
      <c r="M128" s="507" t="s">
        <v>372</v>
      </c>
    </row>
    <row r="129" spans="1:13" ht="48" hidden="1">
      <c r="A129" s="502" t="s">
        <v>1131</v>
      </c>
      <c r="B129" s="503" t="s">
        <v>378</v>
      </c>
      <c r="C129" s="503" t="s">
        <v>420</v>
      </c>
      <c r="D129" s="502" t="s">
        <v>369</v>
      </c>
      <c r="E129" s="503" t="s">
        <v>15</v>
      </c>
      <c r="F129" s="503" t="s">
        <v>16</v>
      </c>
      <c r="G129" s="502" t="s">
        <v>16</v>
      </c>
      <c r="H129" s="517">
        <v>4.6050000000000001E-2</v>
      </c>
      <c r="I129" s="509" t="s">
        <v>16</v>
      </c>
      <c r="J129" s="506"/>
      <c r="K129" s="503"/>
      <c r="L129" s="513">
        <v>0</v>
      </c>
      <c r="M129" s="506" t="s">
        <v>372</v>
      </c>
    </row>
    <row r="130" spans="1:13" ht="48" hidden="1">
      <c r="A130" s="500" t="s">
        <v>1131</v>
      </c>
      <c r="B130" s="501" t="s">
        <v>378</v>
      </c>
      <c r="C130" s="501" t="s">
        <v>420</v>
      </c>
      <c r="D130" s="500" t="s">
        <v>361</v>
      </c>
      <c r="E130" s="501" t="s">
        <v>16</v>
      </c>
      <c r="F130" s="501" t="s">
        <v>35</v>
      </c>
      <c r="G130" s="500" t="s">
        <v>35</v>
      </c>
      <c r="H130" s="518">
        <v>0.180190771</v>
      </c>
      <c r="I130" s="510" t="s">
        <v>16</v>
      </c>
      <c r="J130" s="507"/>
      <c r="K130" s="501"/>
      <c r="L130" s="520">
        <v>0</v>
      </c>
      <c r="M130" s="507" t="s">
        <v>372</v>
      </c>
    </row>
    <row r="131" spans="1:13" ht="48" hidden="1">
      <c r="A131" s="502" t="s">
        <v>1131</v>
      </c>
      <c r="B131" s="503" t="s">
        <v>378</v>
      </c>
      <c r="C131" s="503" t="s">
        <v>420</v>
      </c>
      <c r="D131" s="502" t="s">
        <v>370</v>
      </c>
      <c r="E131" s="503" t="s">
        <v>16</v>
      </c>
      <c r="F131" s="503" t="s">
        <v>35</v>
      </c>
      <c r="G131" s="502" t="s">
        <v>35</v>
      </c>
      <c r="H131" s="517">
        <v>8.0584960000000001E-3</v>
      </c>
      <c r="I131" s="509" t="s">
        <v>16</v>
      </c>
      <c r="J131" s="506"/>
      <c r="K131" s="503"/>
      <c r="L131" s="513">
        <v>0</v>
      </c>
      <c r="M131" s="506" t="s">
        <v>372</v>
      </c>
    </row>
    <row r="132" spans="1:13" ht="48" hidden="1">
      <c r="A132" s="500" t="s">
        <v>1131</v>
      </c>
      <c r="B132" s="501" t="s">
        <v>378</v>
      </c>
      <c r="C132" s="501" t="s">
        <v>420</v>
      </c>
      <c r="D132" s="500" t="s">
        <v>368</v>
      </c>
      <c r="E132" s="501" t="s">
        <v>16</v>
      </c>
      <c r="F132" s="501" t="s">
        <v>35</v>
      </c>
      <c r="G132" s="500" t="s">
        <v>35</v>
      </c>
      <c r="H132" s="518">
        <v>1.2087746E-2</v>
      </c>
      <c r="I132" s="510" t="s">
        <v>16</v>
      </c>
      <c r="J132" s="507"/>
      <c r="K132" s="501"/>
      <c r="L132" s="520">
        <v>0</v>
      </c>
      <c r="M132" s="507" t="s">
        <v>372</v>
      </c>
    </row>
    <row r="133" spans="1:13" ht="24" hidden="1">
      <c r="A133" s="502" t="s">
        <v>1118</v>
      </c>
      <c r="B133" s="503" t="s">
        <v>378</v>
      </c>
      <c r="C133" s="503" t="s">
        <v>420</v>
      </c>
      <c r="D133" s="502" t="s">
        <v>369</v>
      </c>
      <c r="E133" s="503" t="s">
        <v>15</v>
      </c>
      <c r="F133" s="503" t="s">
        <v>16</v>
      </c>
      <c r="G133" s="502" t="s">
        <v>16</v>
      </c>
      <c r="H133" s="517">
        <v>6.7909999999999998E-2</v>
      </c>
      <c r="I133" s="509" t="s">
        <v>16</v>
      </c>
      <c r="J133" s="506"/>
      <c r="K133" s="503"/>
      <c r="L133" s="513">
        <v>0</v>
      </c>
      <c r="M133" s="506" t="s">
        <v>372</v>
      </c>
    </row>
    <row r="134" spans="1:13" ht="24" hidden="1">
      <c r="A134" s="500" t="s">
        <v>1118</v>
      </c>
      <c r="B134" s="501" t="s">
        <v>378</v>
      </c>
      <c r="C134" s="501" t="s">
        <v>420</v>
      </c>
      <c r="D134" s="500" t="s">
        <v>364</v>
      </c>
      <c r="E134" s="501" t="s">
        <v>16</v>
      </c>
      <c r="F134" s="501" t="s">
        <v>35</v>
      </c>
      <c r="G134" s="500" t="s">
        <v>35</v>
      </c>
      <c r="H134" s="518">
        <v>0.19131452500000001</v>
      </c>
      <c r="I134" s="510" t="s">
        <v>16</v>
      </c>
      <c r="J134" s="507"/>
      <c r="K134" s="501"/>
      <c r="L134" s="520">
        <v>0</v>
      </c>
      <c r="M134" s="507" t="s">
        <v>372</v>
      </c>
    </row>
    <row r="135" spans="1:13" ht="24" hidden="1">
      <c r="A135" s="502" t="s">
        <v>1118</v>
      </c>
      <c r="B135" s="503" t="s">
        <v>378</v>
      </c>
      <c r="C135" s="503" t="s">
        <v>420</v>
      </c>
      <c r="D135" s="502" t="s">
        <v>370</v>
      </c>
      <c r="E135" s="503" t="s">
        <v>16</v>
      </c>
      <c r="F135" s="503" t="s">
        <v>35</v>
      </c>
      <c r="G135" s="502" t="s">
        <v>35</v>
      </c>
      <c r="H135" s="517">
        <v>4.2278400000000001E-3</v>
      </c>
      <c r="I135" s="509" t="s">
        <v>16</v>
      </c>
      <c r="J135" s="506"/>
      <c r="K135" s="503"/>
      <c r="L135" s="513">
        <v>0</v>
      </c>
      <c r="M135" s="506" t="s">
        <v>372</v>
      </c>
    </row>
    <row r="136" spans="1:13" ht="24" hidden="1">
      <c r="A136" s="500" t="s">
        <v>1118</v>
      </c>
      <c r="B136" s="501" t="s">
        <v>378</v>
      </c>
      <c r="C136" s="501" t="s">
        <v>420</v>
      </c>
      <c r="D136" s="500" t="s">
        <v>368</v>
      </c>
      <c r="E136" s="501" t="s">
        <v>16</v>
      </c>
      <c r="F136" s="501" t="s">
        <v>35</v>
      </c>
      <c r="G136" s="500" t="s">
        <v>35</v>
      </c>
      <c r="H136" s="518">
        <v>6.4053460000000001E-3</v>
      </c>
      <c r="I136" s="510" t="s">
        <v>16</v>
      </c>
      <c r="J136" s="507"/>
      <c r="K136" s="501"/>
      <c r="L136" s="520">
        <v>0</v>
      </c>
      <c r="M136" s="507" t="s">
        <v>372</v>
      </c>
    </row>
    <row r="137" spans="1:13" ht="36" hidden="1">
      <c r="A137" s="502" t="s">
        <v>1120</v>
      </c>
      <c r="B137" s="503" t="s">
        <v>378</v>
      </c>
      <c r="C137" s="503" t="s">
        <v>420</v>
      </c>
      <c r="D137" s="502" t="s">
        <v>370</v>
      </c>
      <c r="E137" s="503" t="s">
        <v>16</v>
      </c>
      <c r="F137" s="503" t="s">
        <v>35</v>
      </c>
      <c r="G137" s="502" t="s">
        <v>35</v>
      </c>
      <c r="H137" s="517">
        <v>3.3781099999999998E-4</v>
      </c>
      <c r="I137" s="509" t="s">
        <v>16</v>
      </c>
      <c r="J137" s="506"/>
      <c r="K137" s="503"/>
      <c r="L137" s="513">
        <v>0</v>
      </c>
      <c r="M137" s="506" t="s">
        <v>372</v>
      </c>
    </row>
    <row r="138" spans="1:13" ht="36" hidden="1">
      <c r="A138" s="500" t="s">
        <v>1120</v>
      </c>
      <c r="B138" s="501" t="s">
        <v>378</v>
      </c>
      <c r="C138" s="501" t="s">
        <v>420</v>
      </c>
      <c r="D138" s="500" t="s">
        <v>368</v>
      </c>
      <c r="E138" s="501" t="s">
        <v>16</v>
      </c>
      <c r="F138" s="501" t="s">
        <v>35</v>
      </c>
      <c r="G138" s="500" t="s">
        <v>35</v>
      </c>
      <c r="H138" s="518">
        <v>5.0672E-4</v>
      </c>
      <c r="I138" s="510" t="s">
        <v>16</v>
      </c>
      <c r="J138" s="507"/>
      <c r="K138" s="501"/>
      <c r="L138" s="520">
        <v>0</v>
      </c>
      <c r="M138" s="507" t="s">
        <v>372</v>
      </c>
    </row>
    <row r="139" spans="1:13" hidden="1">
      <c r="A139" s="502" t="s">
        <v>26</v>
      </c>
      <c r="B139" s="503" t="s">
        <v>378</v>
      </c>
      <c r="C139" s="503" t="s">
        <v>420</v>
      </c>
      <c r="D139" s="502" t="s">
        <v>370</v>
      </c>
      <c r="E139" s="503" t="s">
        <v>16</v>
      </c>
      <c r="F139" s="503" t="s">
        <v>35</v>
      </c>
      <c r="G139" s="502" t="s">
        <v>35</v>
      </c>
      <c r="H139" s="517">
        <v>1.2999999999999999E-4</v>
      </c>
      <c r="I139" s="509" t="s">
        <v>16</v>
      </c>
      <c r="J139" s="506"/>
      <c r="K139" s="503"/>
      <c r="L139" s="513">
        <v>0</v>
      </c>
      <c r="M139" s="506" t="s">
        <v>372</v>
      </c>
    </row>
    <row r="140" spans="1:13" hidden="1">
      <c r="A140" s="500" t="s">
        <v>26</v>
      </c>
      <c r="B140" s="501" t="s">
        <v>378</v>
      </c>
      <c r="C140" s="501" t="s">
        <v>420</v>
      </c>
      <c r="D140" s="500" t="s">
        <v>368</v>
      </c>
      <c r="E140" s="501" t="s">
        <v>16</v>
      </c>
      <c r="F140" s="501" t="s">
        <v>35</v>
      </c>
      <c r="G140" s="500" t="s">
        <v>35</v>
      </c>
      <c r="H140" s="518">
        <v>1.94988E-4</v>
      </c>
      <c r="I140" s="510" t="s">
        <v>16</v>
      </c>
      <c r="J140" s="507"/>
      <c r="K140" s="501"/>
      <c r="L140" s="520">
        <v>0</v>
      </c>
      <c r="M140" s="507" t="s">
        <v>372</v>
      </c>
    </row>
    <row r="141" spans="1:13" hidden="1">
      <c r="A141" s="502" t="s">
        <v>1121</v>
      </c>
      <c r="B141" s="503" t="s">
        <v>378</v>
      </c>
      <c r="C141" s="503" t="s">
        <v>420</v>
      </c>
      <c r="D141" s="502" t="s">
        <v>370</v>
      </c>
      <c r="E141" s="503" t="s">
        <v>16</v>
      </c>
      <c r="F141" s="503" t="s">
        <v>35</v>
      </c>
      <c r="G141" s="502" t="s">
        <v>35</v>
      </c>
      <c r="H141" s="517">
        <v>5.3279999999999998E-5</v>
      </c>
      <c r="I141" s="509" t="s">
        <v>16</v>
      </c>
      <c r="J141" s="506"/>
      <c r="K141" s="503"/>
      <c r="L141" s="513">
        <v>0</v>
      </c>
      <c r="M141" s="506" t="s">
        <v>372</v>
      </c>
    </row>
    <row r="142" spans="1:13" hidden="1">
      <c r="A142" s="500" t="s">
        <v>1121</v>
      </c>
      <c r="B142" s="501" t="s">
        <v>378</v>
      </c>
      <c r="C142" s="501" t="s">
        <v>420</v>
      </c>
      <c r="D142" s="500" t="s">
        <v>368</v>
      </c>
      <c r="E142" s="501" t="s">
        <v>16</v>
      </c>
      <c r="F142" s="501" t="s">
        <v>35</v>
      </c>
      <c r="G142" s="500" t="s">
        <v>35</v>
      </c>
      <c r="H142" s="518">
        <v>5.3279999999999998E-5</v>
      </c>
      <c r="I142" s="510" t="s">
        <v>16</v>
      </c>
      <c r="J142" s="507"/>
      <c r="K142" s="501"/>
      <c r="L142" s="520">
        <v>0</v>
      </c>
      <c r="M142" s="507" t="s">
        <v>372</v>
      </c>
    </row>
    <row r="143" spans="1:13" ht="48" hidden="1">
      <c r="A143" s="502" t="s">
        <v>1131</v>
      </c>
      <c r="B143" s="503" t="s">
        <v>378</v>
      </c>
      <c r="C143" s="503" t="s">
        <v>2012</v>
      </c>
      <c r="D143" s="502" t="s">
        <v>454</v>
      </c>
      <c r="E143" s="503" t="s">
        <v>16</v>
      </c>
      <c r="F143" s="503" t="s">
        <v>35</v>
      </c>
      <c r="G143" s="502" t="s">
        <v>35</v>
      </c>
      <c r="H143" s="517">
        <v>0.23082949</v>
      </c>
      <c r="I143" s="509" t="s">
        <v>16</v>
      </c>
      <c r="J143" s="506"/>
      <c r="K143" s="503"/>
      <c r="L143" s="513">
        <v>0</v>
      </c>
      <c r="M143" s="506" t="s">
        <v>372</v>
      </c>
    </row>
    <row r="144" spans="1:13" ht="48" hidden="1">
      <c r="A144" s="500" t="s">
        <v>1131</v>
      </c>
      <c r="B144" s="501" t="s">
        <v>378</v>
      </c>
      <c r="C144" s="501" t="s">
        <v>407</v>
      </c>
      <c r="D144" s="500" t="s">
        <v>444</v>
      </c>
      <c r="E144" s="501" t="s">
        <v>15</v>
      </c>
      <c r="F144" s="501" t="s">
        <v>16</v>
      </c>
      <c r="G144" s="500" t="s">
        <v>16</v>
      </c>
      <c r="H144" s="518">
        <v>8.8514999999999996E-2</v>
      </c>
      <c r="I144" s="510" t="s">
        <v>16</v>
      </c>
      <c r="J144" s="507"/>
      <c r="K144" s="501"/>
      <c r="L144" s="520">
        <v>0</v>
      </c>
      <c r="M144" s="507" t="s">
        <v>372</v>
      </c>
    </row>
    <row r="145" spans="1:13" ht="48" hidden="1">
      <c r="A145" s="502" t="s">
        <v>1131</v>
      </c>
      <c r="B145" s="503" t="s">
        <v>378</v>
      </c>
      <c r="C145" s="503" t="s">
        <v>407</v>
      </c>
      <c r="D145" s="502" t="s">
        <v>444</v>
      </c>
      <c r="E145" s="503" t="s">
        <v>15</v>
      </c>
      <c r="F145" s="503" t="s">
        <v>16</v>
      </c>
      <c r="G145" s="502" t="s">
        <v>16</v>
      </c>
      <c r="H145" s="517">
        <v>8.2588200000000001E-2</v>
      </c>
      <c r="I145" s="509" t="s">
        <v>16</v>
      </c>
      <c r="J145" s="506"/>
      <c r="K145" s="503"/>
      <c r="L145" s="513">
        <v>0</v>
      </c>
      <c r="M145" s="506" t="s">
        <v>372</v>
      </c>
    </row>
    <row r="146" spans="1:13" hidden="1">
      <c r="A146" s="500" t="s">
        <v>2011</v>
      </c>
      <c r="B146" s="501" t="s">
        <v>378</v>
      </c>
      <c r="C146" s="501" t="s">
        <v>407</v>
      </c>
      <c r="D146" s="500" t="s">
        <v>444</v>
      </c>
      <c r="E146" s="501" t="s">
        <v>15</v>
      </c>
      <c r="F146" s="501" t="s">
        <v>16</v>
      </c>
      <c r="G146" s="500" t="s">
        <v>16</v>
      </c>
      <c r="H146" s="518">
        <v>0.213729167</v>
      </c>
      <c r="I146" s="510" t="s">
        <v>16</v>
      </c>
      <c r="J146" s="507"/>
      <c r="K146" s="501"/>
      <c r="L146" s="520">
        <v>0</v>
      </c>
      <c r="M146" s="507" t="s">
        <v>372</v>
      </c>
    </row>
    <row r="147" spans="1:13" ht="36">
      <c r="A147" s="502" t="s">
        <v>1115</v>
      </c>
      <c r="B147" s="503" t="s">
        <v>380</v>
      </c>
      <c r="C147" s="503" t="s">
        <v>1992</v>
      </c>
      <c r="D147" s="502" t="s">
        <v>369</v>
      </c>
      <c r="E147" s="503" t="s">
        <v>15</v>
      </c>
      <c r="F147" s="503" t="s">
        <v>16</v>
      </c>
      <c r="G147" s="502" t="s">
        <v>16</v>
      </c>
      <c r="H147" s="517">
        <v>2.2605175000000002E-2</v>
      </c>
      <c r="I147" s="509" t="s">
        <v>16</v>
      </c>
      <c r="J147" s="506"/>
      <c r="K147" s="503"/>
      <c r="L147" s="513">
        <v>0</v>
      </c>
      <c r="M147" s="506" t="s">
        <v>372</v>
      </c>
    </row>
    <row r="148" spans="1:13" ht="36">
      <c r="A148" s="500" t="s">
        <v>1115</v>
      </c>
      <c r="B148" s="501" t="s">
        <v>380</v>
      </c>
      <c r="C148" s="501" t="s">
        <v>1992</v>
      </c>
      <c r="D148" s="500" t="s">
        <v>371</v>
      </c>
      <c r="E148" s="501" t="s">
        <v>15</v>
      </c>
      <c r="F148" s="501" t="s">
        <v>16</v>
      </c>
      <c r="G148" s="500" t="s">
        <v>16</v>
      </c>
      <c r="H148" s="518">
        <v>1.6355794999999999E-2</v>
      </c>
      <c r="I148" s="510" t="s">
        <v>16</v>
      </c>
      <c r="J148" s="507"/>
      <c r="K148" s="501"/>
      <c r="L148" s="520">
        <v>0</v>
      </c>
      <c r="M148" s="507" t="s">
        <v>372</v>
      </c>
    </row>
    <row r="149" spans="1:13">
      <c r="A149" s="502" t="s">
        <v>1109</v>
      </c>
      <c r="B149" s="503" t="s">
        <v>380</v>
      </c>
      <c r="C149" s="503" t="s">
        <v>1992</v>
      </c>
      <c r="D149" s="502" t="s">
        <v>369</v>
      </c>
      <c r="E149" s="503" t="s">
        <v>15</v>
      </c>
      <c r="F149" s="503" t="s">
        <v>16</v>
      </c>
      <c r="G149" s="502" t="s">
        <v>16</v>
      </c>
      <c r="H149" s="517">
        <v>2.2247050000000001E-2</v>
      </c>
      <c r="I149" s="509" t="s">
        <v>16</v>
      </c>
      <c r="J149" s="506"/>
      <c r="K149" s="503"/>
      <c r="L149" s="513">
        <v>0</v>
      </c>
      <c r="M149" s="506" t="s">
        <v>372</v>
      </c>
    </row>
    <row r="150" spans="1:13">
      <c r="A150" s="500" t="s">
        <v>1109</v>
      </c>
      <c r="B150" s="501" t="s">
        <v>380</v>
      </c>
      <c r="C150" s="501" t="s">
        <v>1992</v>
      </c>
      <c r="D150" s="500" t="s">
        <v>371</v>
      </c>
      <c r="E150" s="501" t="s">
        <v>15</v>
      </c>
      <c r="F150" s="501" t="s">
        <v>16</v>
      </c>
      <c r="G150" s="500" t="s">
        <v>16</v>
      </c>
      <c r="H150" s="518">
        <v>6.7019096E-2</v>
      </c>
      <c r="I150" s="510" t="s">
        <v>16</v>
      </c>
      <c r="J150" s="507"/>
      <c r="K150" s="501"/>
      <c r="L150" s="520">
        <v>0</v>
      </c>
      <c r="M150" s="507" t="s">
        <v>372</v>
      </c>
    </row>
    <row r="151" spans="1:13" ht="24">
      <c r="A151" s="502" t="s">
        <v>1101</v>
      </c>
      <c r="B151" s="503" t="s">
        <v>380</v>
      </c>
      <c r="C151" s="503" t="s">
        <v>1992</v>
      </c>
      <c r="D151" s="502" t="s">
        <v>369</v>
      </c>
      <c r="E151" s="503" t="s">
        <v>15</v>
      </c>
      <c r="F151" s="503" t="s">
        <v>16</v>
      </c>
      <c r="G151" s="502" t="s">
        <v>16</v>
      </c>
      <c r="H151" s="517">
        <v>2.7479750000000002E-3</v>
      </c>
      <c r="I151" s="509" t="s">
        <v>16</v>
      </c>
      <c r="J151" s="506"/>
      <c r="K151" s="503"/>
      <c r="L151" s="513">
        <v>0</v>
      </c>
      <c r="M151" s="506" t="s">
        <v>372</v>
      </c>
    </row>
    <row r="152" spans="1:13" ht="24">
      <c r="A152" s="500" t="s">
        <v>1101</v>
      </c>
      <c r="B152" s="501" t="s">
        <v>380</v>
      </c>
      <c r="C152" s="501" t="s">
        <v>1992</v>
      </c>
      <c r="D152" s="500" t="s">
        <v>371</v>
      </c>
      <c r="E152" s="501" t="s">
        <v>15</v>
      </c>
      <c r="F152" s="501" t="s">
        <v>16</v>
      </c>
      <c r="G152" s="500" t="s">
        <v>16</v>
      </c>
      <c r="H152" s="518">
        <v>2.9247740000000002E-3</v>
      </c>
      <c r="I152" s="510" t="s">
        <v>16</v>
      </c>
      <c r="J152" s="507"/>
      <c r="K152" s="501"/>
      <c r="L152" s="520">
        <v>0</v>
      </c>
      <c r="M152" s="507" t="s">
        <v>372</v>
      </c>
    </row>
    <row r="153" spans="1:13">
      <c r="A153" s="502" t="s">
        <v>6</v>
      </c>
      <c r="B153" s="503" t="s">
        <v>380</v>
      </c>
      <c r="C153" s="503" t="s">
        <v>1992</v>
      </c>
      <c r="D153" s="502" t="s">
        <v>369</v>
      </c>
      <c r="E153" s="503" t="s">
        <v>15</v>
      </c>
      <c r="F153" s="503" t="s">
        <v>16</v>
      </c>
      <c r="G153" s="502" t="s">
        <v>16</v>
      </c>
      <c r="H153" s="517">
        <v>2.545425E-3</v>
      </c>
      <c r="I153" s="509" t="s">
        <v>16</v>
      </c>
      <c r="J153" s="506"/>
      <c r="K153" s="503"/>
      <c r="L153" s="513">
        <v>0</v>
      </c>
      <c r="M153" s="506" t="s">
        <v>372</v>
      </c>
    </row>
    <row r="154" spans="1:13">
      <c r="A154" s="500" t="s">
        <v>6</v>
      </c>
      <c r="B154" s="501" t="s">
        <v>380</v>
      </c>
      <c r="C154" s="501" t="s">
        <v>1992</v>
      </c>
      <c r="D154" s="500" t="s">
        <v>371</v>
      </c>
      <c r="E154" s="501" t="s">
        <v>15</v>
      </c>
      <c r="F154" s="501" t="s">
        <v>16</v>
      </c>
      <c r="G154" s="500" t="s">
        <v>16</v>
      </c>
      <c r="H154" s="518">
        <v>4.9622980000000004E-3</v>
      </c>
      <c r="I154" s="510" t="s">
        <v>16</v>
      </c>
      <c r="J154" s="507"/>
      <c r="K154" s="501"/>
      <c r="L154" s="520">
        <v>0</v>
      </c>
      <c r="M154" s="507" t="s">
        <v>372</v>
      </c>
    </row>
    <row r="155" spans="1:13" ht="24">
      <c r="A155" s="502" t="s">
        <v>457</v>
      </c>
      <c r="B155" s="503" t="s">
        <v>380</v>
      </c>
      <c r="C155" s="503" t="s">
        <v>1992</v>
      </c>
      <c r="D155" s="502" t="s">
        <v>369</v>
      </c>
      <c r="E155" s="503" t="s">
        <v>15</v>
      </c>
      <c r="F155" s="503" t="s">
        <v>16</v>
      </c>
      <c r="G155" s="502" t="s">
        <v>16</v>
      </c>
      <c r="H155" s="517">
        <v>0</v>
      </c>
      <c r="I155" s="509" t="s">
        <v>16</v>
      </c>
      <c r="J155" s="506"/>
      <c r="K155" s="503"/>
      <c r="L155" s="513">
        <v>0</v>
      </c>
      <c r="M155" s="506" t="s">
        <v>372</v>
      </c>
    </row>
    <row r="156" spans="1:13" ht="24">
      <c r="A156" s="500" t="s">
        <v>457</v>
      </c>
      <c r="B156" s="501" t="s">
        <v>380</v>
      </c>
      <c r="C156" s="501" t="s">
        <v>1992</v>
      </c>
      <c r="D156" s="500" t="s">
        <v>371</v>
      </c>
      <c r="E156" s="501" t="s">
        <v>15</v>
      </c>
      <c r="F156" s="501" t="s">
        <v>16</v>
      </c>
      <c r="G156" s="500" t="s">
        <v>16</v>
      </c>
      <c r="H156" s="518">
        <v>1.11293E-2</v>
      </c>
      <c r="I156" s="510" t="s">
        <v>16</v>
      </c>
      <c r="J156" s="507"/>
      <c r="K156" s="501"/>
      <c r="L156" s="520">
        <v>0</v>
      </c>
      <c r="M156" s="507" t="s">
        <v>372</v>
      </c>
    </row>
    <row r="157" spans="1:13">
      <c r="A157" s="502" t="s">
        <v>1103</v>
      </c>
      <c r="B157" s="503" t="s">
        <v>380</v>
      </c>
      <c r="C157" s="503" t="s">
        <v>1992</v>
      </c>
      <c r="D157" s="502" t="s">
        <v>369</v>
      </c>
      <c r="E157" s="503" t="s">
        <v>15</v>
      </c>
      <c r="F157" s="503" t="s">
        <v>16</v>
      </c>
      <c r="G157" s="502" t="s">
        <v>16</v>
      </c>
      <c r="H157" s="517">
        <v>1.7120499999999999E-3</v>
      </c>
      <c r="I157" s="509" t="s">
        <v>16</v>
      </c>
      <c r="J157" s="506"/>
      <c r="K157" s="503"/>
      <c r="L157" s="513">
        <v>0</v>
      </c>
      <c r="M157" s="506" t="s">
        <v>372</v>
      </c>
    </row>
    <row r="158" spans="1:13">
      <c r="A158" s="500" t="s">
        <v>1103</v>
      </c>
      <c r="B158" s="501" t="s">
        <v>380</v>
      </c>
      <c r="C158" s="501" t="s">
        <v>1992</v>
      </c>
      <c r="D158" s="500" t="s">
        <v>371</v>
      </c>
      <c r="E158" s="501" t="s">
        <v>15</v>
      </c>
      <c r="F158" s="501" t="s">
        <v>16</v>
      </c>
      <c r="G158" s="500" t="s">
        <v>16</v>
      </c>
      <c r="H158" s="518">
        <v>2.467141E-3</v>
      </c>
      <c r="I158" s="510" t="s">
        <v>16</v>
      </c>
      <c r="J158" s="507"/>
      <c r="K158" s="501"/>
      <c r="L158" s="520">
        <v>0</v>
      </c>
      <c r="M158" s="507" t="s">
        <v>372</v>
      </c>
    </row>
    <row r="159" spans="1:13" ht="24">
      <c r="A159" s="502" t="s">
        <v>1113</v>
      </c>
      <c r="B159" s="503" t="s">
        <v>380</v>
      </c>
      <c r="C159" s="503" t="s">
        <v>1992</v>
      </c>
      <c r="D159" s="502" t="s">
        <v>369</v>
      </c>
      <c r="E159" s="503" t="s">
        <v>15</v>
      </c>
      <c r="F159" s="503" t="s">
        <v>16</v>
      </c>
      <c r="G159" s="502" t="s">
        <v>16</v>
      </c>
      <c r="H159" s="517">
        <v>0</v>
      </c>
      <c r="I159" s="509" t="s">
        <v>16</v>
      </c>
      <c r="J159" s="506"/>
      <c r="K159" s="503"/>
      <c r="L159" s="513">
        <v>0</v>
      </c>
      <c r="M159" s="506" t="s">
        <v>372</v>
      </c>
    </row>
    <row r="160" spans="1:13" ht="24">
      <c r="A160" s="500" t="s">
        <v>1113</v>
      </c>
      <c r="B160" s="501" t="s">
        <v>380</v>
      </c>
      <c r="C160" s="501" t="s">
        <v>1992</v>
      </c>
      <c r="D160" s="500" t="s">
        <v>371</v>
      </c>
      <c r="E160" s="501" t="s">
        <v>15</v>
      </c>
      <c r="F160" s="501" t="s">
        <v>16</v>
      </c>
      <c r="G160" s="500" t="s">
        <v>16</v>
      </c>
      <c r="H160" s="518">
        <v>5.5524999999999997E-4</v>
      </c>
      <c r="I160" s="510" t="s">
        <v>16</v>
      </c>
      <c r="J160" s="507"/>
      <c r="K160" s="501"/>
      <c r="L160" s="520">
        <v>0</v>
      </c>
      <c r="M160" s="507" t="s">
        <v>372</v>
      </c>
    </row>
    <row r="161" spans="1:13" ht="24">
      <c r="A161" s="502" t="s">
        <v>1099</v>
      </c>
      <c r="B161" s="503" t="s">
        <v>380</v>
      </c>
      <c r="C161" s="503" t="s">
        <v>1992</v>
      </c>
      <c r="D161" s="502" t="s">
        <v>369</v>
      </c>
      <c r="E161" s="503" t="s">
        <v>15</v>
      </c>
      <c r="F161" s="503" t="s">
        <v>16</v>
      </c>
      <c r="G161" s="502" t="s">
        <v>16</v>
      </c>
      <c r="H161" s="517">
        <v>5.4720125000000001E-2</v>
      </c>
      <c r="I161" s="509" t="s">
        <v>16</v>
      </c>
      <c r="J161" s="506"/>
      <c r="K161" s="503"/>
      <c r="L161" s="513">
        <v>0</v>
      </c>
      <c r="M161" s="506" t="s">
        <v>372</v>
      </c>
    </row>
    <row r="162" spans="1:13" ht="24">
      <c r="A162" s="500" t="s">
        <v>1099</v>
      </c>
      <c r="B162" s="501" t="s">
        <v>380</v>
      </c>
      <c r="C162" s="501" t="s">
        <v>1992</v>
      </c>
      <c r="D162" s="500" t="s">
        <v>371</v>
      </c>
      <c r="E162" s="501" t="s">
        <v>15</v>
      </c>
      <c r="F162" s="501" t="s">
        <v>16</v>
      </c>
      <c r="G162" s="500" t="s">
        <v>16</v>
      </c>
      <c r="H162" s="518">
        <v>6.5109661999999999E-2</v>
      </c>
      <c r="I162" s="510" t="s">
        <v>16</v>
      </c>
      <c r="J162" s="507"/>
      <c r="K162" s="501"/>
      <c r="L162" s="520">
        <v>0</v>
      </c>
      <c r="M162" s="507" t="s">
        <v>372</v>
      </c>
    </row>
    <row r="163" spans="1:13" ht="36">
      <c r="A163" s="502" t="s">
        <v>1102</v>
      </c>
      <c r="B163" s="503" t="s">
        <v>380</v>
      </c>
      <c r="C163" s="503" t="s">
        <v>1992</v>
      </c>
      <c r="D163" s="502" t="s">
        <v>369</v>
      </c>
      <c r="E163" s="503" t="s">
        <v>15</v>
      </c>
      <c r="F163" s="503" t="s">
        <v>16</v>
      </c>
      <c r="G163" s="502" t="s">
        <v>16</v>
      </c>
      <c r="H163" s="517">
        <v>2.2833325000000002E-2</v>
      </c>
      <c r="I163" s="509" t="s">
        <v>16</v>
      </c>
      <c r="J163" s="506"/>
      <c r="K163" s="503"/>
      <c r="L163" s="513">
        <v>0</v>
      </c>
      <c r="M163" s="506" t="s">
        <v>372</v>
      </c>
    </row>
    <row r="164" spans="1:13" ht="36">
      <c r="A164" s="500" t="s">
        <v>1102</v>
      </c>
      <c r="B164" s="501" t="s">
        <v>380</v>
      </c>
      <c r="C164" s="501" t="s">
        <v>1992</v>
      </c>
      <c r="D164" s="500" t="s">
        <v>371</v>
      </c>
      <c r="E164" s="501" t="s">
        <v>15</v>
      </c>
      <c r="F164" s="501" t="s">
        <v>16</v>
      </c>
      <c r="G164" s="500" t="s">
        <v>16</v>
      </c>
      <c r="H164" s="518">
        <v>2.3628799999999999E-3</v>
      </c>
      <c r="I164" s="510" t="s">
        <v>16</v>
      </c>
      <c r="J164" s="507"/>
      <c r="K164" s="501"/>
      <c r="L164" s="520">
        <v>0</v>
      </c>
      <c r="M164" s="507" t="s">
        <v>372</v>
      </c>
    </row>
    <row r="165" spans="1:13" ht="24">
      <c r="A165" s="502" t="s">
        <v>1110</v>
      </c>
      <c r="B165" s="503" t="s">
        <v>380</v>
      </c>
      <c r="C165" s="503" t="s">
        <v>1992</v>
      </c>
      <c r="D165" s="502" t="s">
        <v>369</v>
      </c>
      <c r="E165" s="503" t="s">
        <v>15</v>
      </c>
      <c r="F165" s="503" t="s">
        <v>16</v>
      </c>
      <c r="G165" s="502" t="s">
        <v>16</v>
      </c>
      <c r="H165" s="517">
        <v>6.3564249999999997E-3</v>
      </c>
      <c r="I165" s="509" t="s">
        <v>16</v>
      </c>
      <c r="J165" s="506"/>
      <c r="K165" s="503"/>
      <c r="L165" s="513">
        <v>0</v>
      </c>
      <c r="M165" s="506" t="s">
        <v>372</v>
      </c>
    </row>
    <row r="166" spans="1:13" ht="24">
      <c r="A166" s="500" t="s">
        <v>1110</v>
      </c>
      <c r="B166" s="501" t="s">
        <v>380</v>
      </c>
      <c r="C166" s="501" t="s">
        <v>1992</v>
      </c>
      <c r="D166" s="500" t="s">
        <v>371</v>
      </c>
      <c r="E166" s="501" t="s">
        <v>15</v>
      </c>
      <c r="F166" s="501" t="s">
        <v>16</v>
      </c>
      <c r="G166" s="500" t="s">
        <v>16</v>
      </c>
      <c r="H166" s="518">
        <v>0</v>
      </c>
      <c r="I166" s="510" t="s">
        <v>16</v>
      </c>
      <c r="J166" s="507"/>
      <c r="K166" s="501"/>
      <c r="L166" s="520">
        <v>0</v>
      </c>
      <c r="M166" s="507" t="s">
        <v>372</v>
      </c>
    </row>
    <row r="167" spans="1:13">
      <c r="A167" s="502" t="s">
        <v>1105</v>
      </c>
      <c r="B167" s="503" t="s">
        <v>380</v>
      </c>
      <c r="C167" s="503" t="s">
        <v>1992</v>
      </c>
      <c r="D167" s="502" t="s">
        <v>1124</v>
      </c>
      <c r="E167" s="503" t="s">
        <v>16</v>
      </c>
      <c r="F167" s="503" t="s">
        <v>35</v>
      </c>
      <c r="G167" s="502" t="s">
        <v>35</v>
      </c>
      <c r="H167" s="517">
        <v>5.3637400000000005E-4</v>
      </c>
      <c r="I167" s="509" t="s">
        <v>16</v>
      </c>
      <c r="J167" s="506"/>
      <c r="K167" s="503"/>
      <c r="L167" s="513">
        <v>0</v>
      </c>
      <c r="M167" s="506" t="s">
        <v>372</v>
      </c>
    </row>
    <row r="168" spans="1:13">
      <c r="A168" s="500" t="s">
        <v>1105</v>
      </c>
      <c r="B168" s="501" t="s">
        <v>380</v>
      </c>
      <c r="C168" s="501" t="s">
        <v>1992</v>
      </c>
      <c r="D168" s="500" t="s">
        <v>1124</v>
      </c>
      <c r="E168" s="501" t="s">
        <v>16</v>
      </c>
      <c r="F168" s="501" t="s">
        <v>35</v>
      </c>
      <c r="G168" s="500" t="s">
        <v>35</v>
      </c>
      <c r="H168" s="518">
        <v>5.3637000000000002E-5</v>
      </c>
      <c r="I168" s="510" t="s">
        <v>16</v>
      </c>
      <c r="J168" s="507"/>
      <c r="K168" s="501"/>
      <c r="L168" s="520">
        <v>0</v>
      </c>
      <c r="M168" s="507" t="s">
        <v>372</v>
      </c>
    </row>
    <row r="169" spans="1:13" ht="36">
      <c r="A169" s="502" t="s">
        <v>1100</v>
      </c>
      <c r="B169" s="503" t="s">
        <v>380</v>
      </c>
      <c r="C169" s="503" t="s">
        <v>1992</v>
      </c>
      <c r="D169" s="502" t="s">
        <v>1124</v>
      </c>
      <c r="E169" s="503" t="s">
        <v>16</v>
      </c>
      <c r="F169" s="503" t="s">
        <v>35</v>
      </c>
      <c r="G169" s="502" t="s">
        <v>35</v>
      </c>
      <c r="H169" s="517">
        <v>3.7759000000000002E-5</v>
      </c>
      <c r="I169" s="509" t="s">
        <v>16</v>
      </c>
      <c r="J169" s="506"/>
      <c r="K169" s="503"/>
      <c r="L169" s="513">
        <v>0</v>
      </c>
      <c r="M169" s="506" t="s">
        <v>372</v>
      </c>
    </row>
    <row r="170" spans="1:13" ht="36">
      <c r="A170" s="500" t="s">
        <v>1100</v>
      </c>
      <c r="B170" s="501" t="s">
        <v>380</v>
      </c>
      <c r="C170" s="501" t="s">
        <v>1992</v>
      </c>
      <c r="D170" s="500" t="s">
        <v>1124</v>
      </c>
      <c r="E170" s="501" t="s">
        <v>16</v>
      </c>
      <c r="F170" s="501" t="s">
        <v>35</v>
      </c>
      <c r="G170" s="500" t="s">
        <v>35</v>
      </c>
      <c r="H170" s="518">
        <v>3.7759000000000002E-5</v>
      </c>
      <c r="I170" s="510" t="s">
        <v>16</v>
      </c>
      <c r="J170" s="507"/>
      <c r="K170" s="501"/>
      <c r="L170" s="520">
        <v>0</v>
      </c>
      <c r="M170" s="507" t="s">
        <v>372</v>
      </c>
    </row>
    <row r="171" spans="1:13" ht="36">
      <c r="A171" s="502" t="s">
        <v>1100</v>
      </c>
      <c r="B171" s="503" t="s">
        <v>380</v>
      </c>
      <c r="C171" s="503" t="s">
        <v>1992</v>
      </c>
      <c r="D171" s="502" t="s">
        <v>1124</v>
      </c>
      <c r="E171" s="503" t="s">
        <v>16</v>
      </c>
      <c r="F171" s="503" t="s">
        <v>35</v>
      </c>
      <c r="G171" s="502" t="s">
        <v>35</v>
      </c>
      <c r="H171" s="517">
        <v>3.7759000000000002E-5</v>
      </c>
      <c r="I171" s="509" t="s">
        <v>16</v>
      </c>
      <c r="J171" s="506"/>
      <c r="K171" s="503"/>
      <c r="L171" s="513">
        <v>0</v>
      </c>
      <c r="M171" s="506" t="s">
        <v>372</v>
      </c>
    </row>
    <row r="172" spans="1:13" ht="36">
      <c r="A172" s="500" t="s">
        <v>1100</v>
      </c>
      <c r="B172" s="501" t="s">
        <v>380</v>
      </c>
      <c r="C172" s="501" t="s">
        <v>1992</v>
      </c>
      <c r="D172" s="500" t="s">
        <v>1124</v>
      </c>
      <c r="E172" s="501" t="s">
        <v>16</v>
      </c>
      <c r="F172" s="501" t="s">
        <v>35</v>
      </c>
      <c r="G172" s="500" t="s">
        <v>35</v>
      </c>
      <c r="H172" s="518">
        <v>3.7759000000000002E-5</v>
      </c>
      <c r="I172" s="510" t="s">
        <v>16</v>
      </c>
      <c r="J172" s="507"/>
      <c r="K172" s="501"/>
      <c r="L172" s="520">
        <v>0</v>
      </c>
      <c r="M172" s="507" t="s">
        <v>372</v>
      </c>
    </row>
    <row r="173" spans="1:13" ht="36">
      <c r="A173" s="502" t="s">
        <v>1100</v>
      </c>
      <c r="B173" s="503" t="s">
        <v>380</v>
      </c>
      <c r="C173" s="503" t="s">
        <v>1992</v>
      </c>
      <c r="D173" s="502" t="s">
        <v>1124</v>
      </c>
      <c r="E173" s="503" t="s">
        <v>16</v>
      </c>
      <c r="F173" s="503" t="s">
        <v>35</v>
      </c>
      <c r="G173" s="502" t="s">
        <v>35</v>
      </c>
      <c r="H173" s="517">
        <v>3.7759000000000002E-5</v>
      </c>
      <c r="I173" s="509" t="s">
        <v>16</v>
      </c>
      <c r="J173" s="506"/>
      <c r="K173" s="503"/>
      <c r="L173" s="513">
        <v>0</v>
      </c>
      <c r="M173" s="506" t="s">
        <v>372</v>
      </c>
    </row>
    <row r="174" spans="1:13" ht="36">
      <c r="A174" s="500" t="s">
        <v>1100</v>
      </c>
      <c r="B174" s="501" t="s">
        <v>380</v>
      </c>
      <c r="C174" s="501" t="s">
        <v>1992</v>
      </c>
      <c r="D174" s="500" t="s">
        <v>1124</v>
      </c>
      <c r="E174" s="501" t="s">
        <v>16</v>
      </c>
      <c r="F174" s="501" t="s">
        <v>35</v>
      </c>
      <c r="G174" s="500" t="s">
        <v>35</v>
      </c>
      <c r="H174" s="518">
        <v>3.9706999999999998E-5</v>
      </c>
      <c r="I174" s="510" t="s">
        <v>16</v>
      </c>
      <c r="J174" s="507"/>
      <c r="K174" s="501"/>
      <c r="L174" s="520">
        <v>0</v>
      </c>
      <c r="M174" s="507" t="s">
        <v>372</v>
      </c>
    </row>
    <row r="175" spans="1:13" ht="36">
      <c r="A175" s="502" t="s">
        <v>1100</v>
      </c>
      <c r="B175" s="503" t="s">
        <v>380</v>
      </c>
      <c r="C175" s="503" t="s">
        <v>1992</v>
      </c>
      <c r="D175" s="502" t="s">
        <v>1124</v>
      </c>
      <c r="E175" s="503" t="s">
        <v>16</v>
      </c>
      <c r="F175" s="503" t="s">
        <v>35</v>
      </c>
      <c r="G175" s="502" t="s">
        <v>35</v>
      </c>
      <c r="H175" s="517">
        <v>2.3450000000000001E-5</v>
      </c>
      <c r="I175" s="509" t="s">
        <v>16</v>
      </c>
      <c r="J175" s="506"/>
      <c r="K175" s="503"/>
      <c r="L175" s="513">
        <v>0</v>
      </c>
      <c r="M175" s="506" t="s">
        <v>372</v>
      </c>
    </row>
    <row r="176" spans="1:13" ht="36">
      <c r="A176" s="500" t="s">
        <v>1100</v>
      </c>
      <c r="B176" s="501" t="s">
        <v>380</v>
      </c>
      <c r="C176" s="501" t="s">
        <v>1992</v>
      </c>
      <c r="D176" s="500" t="s">
        <v>1124</v>
      </c>
      <c r="E176" s="501" t="s">
        <v>16</v>
      </c>
      <c r="F176" s="501" t="s">
        <v>35</v>
      </c>
      <c r="G176" s="500" t="s">
        <v>35</v>
      </c>
      <c r="H176" s="518">
        <v>2.8425999999999999E-5</v>
      </c>
      <c r="I176" s="510" t="s">
        <v>16</v>
      </c>
      <c r="J176" s="507"/>
      <c r="K176" s="501"/>
      <c r="L176" s="520">
        <v>0</v>
      </c>
      <c r="M176" s="507" t="s">
        <v>372</v>
      </c>
    </row>
    <row r="177" spans="1:13" ht="36">
      <c r="A177" s="502" t="s">
        <v>1100</v>
      </c>
      <c r="B177" s="503" t="s">
        <v>380</v>
      </c>
      <c r="C177" s="503" t="s">
        <v>1992</v>
      </c>
      <c r="D177" s="502" t="s">
        <v>1124</v>
      </c>
      <c r="E177" s="503" t="s">
        <v>16</v>
      </c>
      <c r="F177" s="503" t="s">
        <v>35</v>
      </c>
      <c r="G177" s="502" t="s">
        <v>35</v>
      </c>
      <c r="H177" s="517">
        <v>5.4160000000000003E-5</v>
      </c>
      <c r="I177" s="509" t="s">
        <v>16</v>
      </c>
      <c r="J177" s="506"/>
      <c r="K177" s="503"/>
      <c r="L177" s="513">
        <v>0</v>
      </c>
      <c r="M177" s="506" t="s">
        <v>372</v>
      </c>
    </row>
    <row r="178" spans="1:13" ht="36">
      <c r="A178" s="500" t="s">
        <v>1100</v>
      </c>
      <c r="B178" s="501" t="s">
        <v>380</v>
      </c>
      <c r="C178" s="501" t="s">
        <v>1992</v>
      </c>
      <c r="D178" s="500" t="s">
        <v>1124</v>
      </c>
      <c r="E178" s="501" t="s">
        <v>16</v>
      </c>
      <c r="F178" s="501" t="s">
        <v>35</v>
      </c>
      <c r="G178" s="500" t="s">
        <v>35</v>
      </c>
      <c r="H178" s="518">
        <v>5.3019999999999997E-5</v>
      </c>
      <c r="I178" s="510" t="s">
        <v>16</v>
      </c>
      <c r="J178" s="507"/>
      <c r="K178" s="501"/>
      <c r="L178" s="520">
        <v>0</v>
      </c>
      <c r="M178" s="507" t="s">
        <v>372</v>
      </c>
    </row>
    <row r="179" spans="1:13" ht="36">
      <c r="A179" s="502" t="s">
        <v>1100</v>
      </c>
      <c r="B179" s="503" t="s">
        <v>380</v>
      </c>
      <c r="C179" s="503" t="s">
        <v>1992</v>
      </c>
      <c r="D179" s="502" t="s">
        <v>1124</v>
      </c>
      <c r="E179" s="503" t="s">
        <v>16</v>
      </c>
      <c r="F179" s="503" t="s">
        <v>35</v>
      </c>
      <c r="G179" s="502" t="s">
        <v>35</v>
      </c>
      <c r="H179" s="517">
        <v>5.3495999999999997E-5</v>
      </c>
      <c r="I179" s="509" t="s">
        <v>16</v>
      </c>
      <c r="J179" s="506"/>
      <c r="K179" s="503"/>
      <c r="L179" s="513">
        <v>0</v>
      </c>
      <c r="M179" s="506" t="s">
        <v>372</v>
      </c>
    </row>
    <row r="180" spans="1:13" ht="36">
      <c r="A180" s="500" t="s">
        <v>1100</v>
      </c>
      <c r="B180" s="501" t="s">
        <v>380</v>
      </c>
      <c r="C180" s="501" t="s">
        <v>1992</v>
      </c>
      <c r="D180" s="500" t="s">
        <v>1124</v>
      </c>
      <c r="E180" s="501" t="s">
        <v>16</v>
      </c>
      <c r="F180" s="501" t="s">
        <v>35</v>
      </c>
      <c r="G180" s="500" t="s">
        <v>35</v>
      </c>
      <c r="H180" s="518">
        <v>5.4740000000000001E-5</v>
      </c>
      <c r="I180" s="510" t="s">
        <v>16</v>
      </c>
      <c r="J180" s="507"/>
      <c r="K180" s="501"/>
      <c r="L180" s="520">
        <v>0</v>
      </c>
      <c r="M180" s="507" t="s">
        <v>372</v>
      </c>
    </row>
    <row r="181" spans="1:13" ht="36">
      <c r="A181" s="502" t="s">
        <v>1100</v>
      </c>
      <c r="B181" s="503" t="s">
        <v>380</v>
      </c>
      <c r="C181" s="503" t="s">
        <v>1992</v>
      </c>
      <c r="D181" s="502" t="s">
        <v>1124</v>
      </c>
      <c r="E181" s="503" t="s">
        <v>16</v>
      </c>
      <c r="F181" s="503" t="s">
        <v>35</v>
      </c>
      <c r="G181" s="502" t="s">
        <v>35</v>
      </c>
      <c r="H181" s="517">
        <v>6.0000000000000002E-5</v>
      </c>
      <c r="I181" s="509" t="s">
        <v>16</v>
      </c>
      <c r="J181" s="506"/>
      <c r="K181" s="503"/>
      <c r="L181" s="513">
        <v>0</v>
      </c>
      <c r="M181" s="506" t="s">
        <v>372</v>
      </c>
    </row>
    <row r="182" spans="1:13" ht="36">
      <c r="A182" s="500" t="s">
        <v>1098</v>
      </c>
      <c r="B182" s="501" t="s">
        <v>380</v>
      </c>
      <c r="C182" s="501" t="s">
        <v>1992</v>
      </c>
      <c r="D182" s="500" t="s">
        <v>1124</v>
      </c>
      <c r="E182" s="501" t="s">
        <v>16</v>
      </c>
      <c r="F182" s="501" t="s">
        <v>35</v>
      </c>
      <c r="G182" s="500" t="s">
        <v>35</v>
      </c>
      <c r="H182" s="518">
        <v>7.4989999999999997E-6</v>
      </c>
      <c r="I182" s="510" t="s">
        <v>16</v>
      </c>
      <c r="J182" s="507"/>
      <c r="K182" s="501"/>
      <c r="L182" s="520">
        <v>0</v>
      </c>
      <c r="M182" s="507" t="s">
        <v>372</v>
      </c>
    </row>
    <row r="183" spans="1:13" ht="24">
      <c r="A183" s="502" t="s">
        <v>277</v>
      </c>
      <c r="B183" s="503" t="s">
        <v>380</v>
      </c>
      <c r="C183" s="503" t="s">
        <v>1992</v>
      </c>
      <c r="D183" s="502" t="s">
        <v>1124</v>
      </c>
      <c r="E183" s="503" t="s">
        <v>16</v>
      </c>
      <c r="F183" s="503" t="s">
        <v>35</v>
      </c>
      <c r="G183" s="502" t="s">
        <v>35</v>
      </c>
      <c r="H183" s="517">
        <v>3.0911999999999998E-5</v>
      </c>
      <c r="I183" s="509" t="s">
        <v>16</v>
      </c>
      <c r="J183" s="506"/>
      <c r="K183" s="503"/>
      <c r="L183" s="513">
        <v>0</v>
      </c>
      <c r="M183" s="506" t="s">
        <v>372</v>
      </c>
    </row>
    <row r="184" spans="1:13" ht="24">
      <c r="A184" s="500" t="s">
        <v>277</v>
      </c>
      <c r="B184" s="501" t="s">
        <v>380</v>
      </c>
      <c r="C184" s="501" t="s">
        <v>1992</v>
      </c>
      <c r="D184" s="500" t="s">
        <v>1124</v>
      </c>
      <c r="E184" s="501" t="s">
        <v>16</v>
      </c>
      <c r="F184" s="501" t="s">
        <v>35</v>
      </c>
      <c r="G184" s="500" t="s">
        <v>35</v>
      </c>
      <c r="H184" s="518">
        <v>3.0933999999999999E-5</v>
      </c>
      <c r="I184" s="510" t="s">
        <v>16</v>
      </c>
      <c r="J184" s="507"/>
      <c r="K184" s="501"/>
      <c r="L184" s="520">
        <v>0</v>
      </c>
      <c r="M184" s="507" t="s">
        <v>372</v>
      </c>
    </row>
    <row r="185" spans="1:13" ht="24">
      <c r="A185" s="502" t="s">
        <v>277</v>
      </c>
      <c r="B185" s="503" t="s">
        <v>380</v>
      </c>
      <c r="C185" s="503" t="s">
        <v>1992</v>
      </c>
      <c r="D185" s="502" t="s">
        <v>1124</v>
      </c>
      <c r="E185" s="503" t="s">
        <v>16</v>
      </c>
      <c r="F185" s="503" t="s">
        <v>35</v>
      </c>
      <c r="G185" s="502" t="s">
        <v>35</v>
      </c>
      <c r="H185" s="517">
        <v>3.4591000000000001E-5</v>
      </c>
      <c r="I185" s="509" t="s">
        <v>16</v>
      </c>
      <c r="J185" s="506"/>
      <c r="K185" s="503"/>
      <c r="L185" s="513">
        <v>0</v>
      </c>
      <c r="M185" s="506" t="s">
        <v>372</v>
      </c>
    </row>
    <row r="186" spans="1:13" ht="24">
      <c r="A186" s="500" t="s">
        <v>277</v>
      </c>
      <c r="B186" s="501" t="s">
        <v>380</v>
      </c>
      <c r="C186" s="501" t="s">
        <v>1992</v>
      </c>
      <c r="D186" s="500" t="s">
        <v>1124</v>
      </c>
      <c r="E186" s="501" t="s">
        <v>16</v>
      </c>
      <c r="F186" s="501" t="s">
        <v>35</v>
      </c>
      <c r="G186" s="500" t="s">
        <v>35</v>
      </c>
      <c r="H186" s="518">
        <v>3.5305000000000002E-5</v>
      </c>
      <c r="I186" s="510" t="s">
        <v>16</v>
      </c>
      <c r="J186" s="507"/>
      <c r="K186" s="501"/>
      <c r="L186" s="520">
        <v>0</v>
      </c>
      <c r="M186" s="507" t="s">
        <v>372</v>
      </c>
    </row>
    <row r="187" spans="1:13" ht="24">
      <c r="A187" s="502" t="s">
        <v>277</v>
      </c>
      <c r="B187" s="503" t="s">
        <v>380</v>
      </c>
      <c r="C187" s="503" t="s">
        <v>1992</v>
      </c>
      <c r="D187" s="502" t="s">
        <v>1124</v>
      </c>
      <c r="E187" s="503" t="s">
        <v>16</v>
      </c>
      <c r="F187" s="503" t="s">
        <v>35</v>
      </c>
      <c r="G187" s="502" t="s">
        <v>35</v>
      </c>
      <c r="H187" s="517">
        <v>3.3967000000000002E-5</v>
      </c>
      <c r="I187" s="509" t="s">
        <v>16</v>
      </c>
      <c r="J187" s="506"/>
      <c r="K187" s="503"/>
      <c r="L187" s="513">
        <v>0</v>
      </c>
      <c r="M187" s="506" t="s">
        <v>372</v>
      </c>
    </row>
    <row r="188" spans="1:13" ht="24">
      <c r="A188" s="500" t="s">
        <v>277</v>
      </c>
      <c r="B188" s="501" t="s">
        <v>380</v>
      </c>
      <c r="C188" s="501" t="s">
        <v>1992</v>
      </c>
      <c r="D188" s="500" t="s">
        <v>1124</v>
      </c>
      <c r="E188" s="501" t="s">
        <v>16</v>
      </c>
      <c r="F188" s="501" t="s">
        <v>35</v>
      </c>
      <c r="G188" s="500" t="s">
        <v>35</v>
      </c>
      <c r="H188" s="518">
        <v>3.7914000000000003E-5</v>
      </c>
      <c r="I188" s="510" t="s">
        <v>16</v>
      </c>
      <c r="J188" s="507"/>
      <c r="K188" s="501"/>
      <c r="L188" s="520">
        <v>0</v>
      </c>
      <c r="M188" s="507" t="s">
        <v>372</v>
      </c>
    </row>
    <row r="189" spans="1:13" ht="24">
      <c r="A189" s="502" t="s">
        <v>277</v>
      </c>
      <c r="B189" s="503" t="s">
        <v>380</v>
      </c>
      <c r="C189" s="503" t="s">
        <v>1992</v>
      </c>
      <c r="D189" s="502" t="s">
        <v>1124</v>
      </c>
      <c r="E189" s="503" t="s">
        <v>16</v>
      </c>
      <c r="F189" s="503" t="s">
        <v>35</v>
      </c>
      <c r="G189" s="502" t="s">
        <v>35</v>
      </c>
      <c r="H189" s="517">
        <v>1.8238999999999999E-5</v>
      </c>
      <c r="I189" s="509" t="s">
        <v>16</v>
      </c>
      <c r="J189" s="506"/>
      <c r="K189" s="503"/>
      <c r="L189" s="513">
        <v>0</v>
      </c>
      <c r="M189" s="506" t="s">
        <v>372</v>
      </c>
    </row>
    <row r="190" spans="1:13" ht="24">
      <c r="A190" s="500" t="s">
        <v>277</v>
      </c>
      <c r="B190" s="501" t="s">
        <v>380</v>
      </c>
      <c r="C190" s="501" t="s">
        <v>1992</v>
      </c>
      <c r="D190" s="500" t="s">
        <v>1124</v>
      </c>
      <c r="E190" s="501" t="s">
        <v>16</v>
      </c>
      <c r="F190" s="501" t="s">
        <v>35</v>
      </c>
      <c r="G190" s="500" t="s">
        <v>35</v>
      </c>
      <c r="H190" s="518">
        <v>1.8218000000000001E-5</v>
      </c>
      <c r="I190" s="510" t="s">
        <v>16</v>
      </c>
      <c r="J190" s="507"/>
      <c r="K190" s="501"/>
      <c r="L190" s="520">
        <v>0</v>
      </c>
      <c r="M190" s="507" t="s">
        <v>372</v>
      </c>
    </row>
    <row r="191" spans="1:13" ht="24">
      <c r="A191" s="502" t="s">
        <v>277</v>
      </c>
      <c r="B191" s="503" t="s">
        <v>380</v>
      </c>
      <c r="C191" s="503" t="s">
        <v>1992</v>
      </c>
      <c r="D191" s="502" t="s">
        <v>1124</v>
      </c>
      <c r="E191" s="503" t="s">
        <v>16</v>
      </c>
      <c r="F191" s="503" t="s">
        <v>35</v>
      </c>
      <c r="G191" s="502" t="s">
        <v>35</v>
      </c>
      <c r="H191" s="517">
        <v>1.4596000000000001E-5</v>
      </c>
      <c r="I191" s="509" t="s">
        <v>16</v>
      </c>
      <c r="J191" s="506"/>
      <c r="K191" s="503"/>
      <c r="L191" s="513">
        <v>0</v>
      </c>
      <c r="M191" s="506" t="s">
        <v>372</v>
      </c>
    </row>
    <row r="192" spans="1:13" ht="24">
      <c r="A192" s="500" t="s">
        <v>277</v>
      </c>
      <c r="B192" s="501" t="s">
        <v>380</v>
      </c>
      <c r="C192" s="501" t="s">
        <v>1992</v>
      </c>
      <c r="D192" s="500" t="s">
        <v>1124</v>
      </c>
      <c r="E192" s="501" t="s">
        <v>16</v>
      </c>
      <c r="F192" s="501" t="s">
        <v>35</v>
      </c>
      <c r="G192" s="500" t="s">
        <v>35</v>
      </c>
      <c r="H192" s="518">
        <v>1.5345999999999998E-5</v>
      </c>
      <c r="I192" s="510" t="s">
        <v>16</v>
      </c>
      <c r="J192" s="507"/>
      <c r="K192" s="501"/>
      <c r="L192" s="520">
        <v>0</v>
      </c>
      <c r="M192" s="507" t="s">
        <v>372</v>
      </c>
    </row>
    <row r="193" spans="1:13" ht="24">
      <c r="A193" s="502" t="s">
        <v>277</v>
      </c>
      <c r="B193" s="503" t="s">
        <v>380</v>
      </c>
      <c r="C193" s="503" t="s">
        <v>1992</v>
      </c>
      <c r="D193" s="502" t="s">
        <v>1124</v>
      </c>
      <c r="E193" s="503" t="s">
        <v>16</v>
      </c>
      <c r="F193" s="503" t="s">
        <v>35</v>
      </c>
      <c r="G193" s="502" t="s">
        <v>35</v>
      </c>
      <c r="H193" s="517">
        <v>6.4041599999999999E-4</v>
      </c>
      <c r="I193" s="509" t="s">
        <v>16</v>
      </c>
      <c r="J193" s="506"/>
      <c r="K193" s="503"/>
      <c r="L193" s="513">
        <v>0</v>
      </c>
      <c r="M193" s="506" t="s">
        <v>372</v>
      </c>
    </row>
    <row r="194" spans="1:13">
      <c r="A194" s="500" t="s">
        <v>10</v>
      </c>
      <c r="B194" s="501" t="s">
        <v>380</v>
      </c>
      <c r="C194" s="501" t="s">
        <v>1992</v>
      </c>
      <c r="D194" s="500" t="s">
        <v>1124</v>
      </c>
      <c r="E194" s="501" t="s">
        <v>16</v>
      </c>
      <c r="F194" s="501" t="s">
        <v>35</v>
      </c>
      <c r="G194" s="500" t="s">
        <v>35</v>
      </c>
      <c r="H194" s="518">
        <v>1.19318E-4</v>
      </c>
      <c r="I194" s="510" t="s">
        <v>16</v>
      </c>
      <c r="J194" s="507"/>
      <c r="K194" s="501"/>
      <c r="L194" s="520">
        <v>0</v>
      </c>
      <c r="M194" s="507" t="s">
        <v>372</v>
      </c>
    </row>
    <row r="195" spans="1:13">
      <c r="A195" s="502" t="s">
        <v>10</v>
      </c>
      <c r="B195" s="503" t="s">
        <v>380</v>
      </c>
      <c r="C195" s="503" t="s">
        <v>1992</v>
      </c>
      <c r="D195" s="502" t="s">
        <v>1124</v>
      </c>
      <c r="E195" s="503" t="s">
        <v>16</v>
      </c>
      <c r="F195" s="503" t="s">
        <v>35</v>
      </c>
      <c r="G195" s="502" t="s">
        <v>35</v>
      </c>
      <c r="H195" s="517">
        <v>1.2053E-4</v>
      </c>
      <c r="I195" s="509" t="s">
        <v>16</v>
      </c>
      <c r="J195" s="506"/>
      <c r="K195" s="503"/>
      <c r="L195" s="513">
        <v>0</v>
      </c>
      <c r="M195" s="506" t="s">
        <v>372</v>
      </c>
    </row>
    <row r="196" spans="1:13">
      <c r="A196" s="500" t="s">
        <v>10</v>
      </c>
      <c r="B196" s="501" t="s">
        <v>380</v>
      </c>
      <c r="C196" s="501" t="s">
        <v>1992</v>
      </c>
      <c r="D196" s="500" t="s">
        <v>1124</v>
      </c>
      <c r="E196" s="501" t="s">
        <v>16</v>
      </c>
      <c r="F196" s="501" t="s">
        <v>35</v>
      </c>
      <c r="G196" s="500" t="s">
        <v>35</v>
      </c>
      <c r="H196" s="518">
        <v>1.2003E-4</v>
      </c>
      <c r="I196" s="510" t="s">
        <v>16</v>
      </c>
      <c r="J196" s="507"/>
      <c r="K196" s="501"/>
      <c r="L196" s="520">
        <v>0</v>
      </c>
      <c r="M196" s="507" t="s">
        <v>372</v>
      </c>
    </row>
    <row r="197" spans="1:13">
      <c r="A197" s="502" t="s">
        <v>10</v>
      </c>
      <c r="B197" s="503" t="s">
        <v>380</v>
      </c>
      <c r="C197" s="503" t="s">
        <v>1992</v>
      </c>
      <c r="D197" s="502" t="s">
        <v>1124</v>
      </c>
      <c r="E197" s="503" t="s">
        <v>16</v>
      </c>
      <c r="F197" s="503" t="s">
        <v>35</v>
      </c>
      <c r="G197" s="502" t="s">
        <v>35</v>
      </c>
      <c r="H197" s="517">
        <v>1.2053E-4</v>
      </c>
      <c r="I197" s="509" t="s">
        <v>16</v>
      </c>
      <c r="J197" s="506"/>
      <c r="K197" s="503"/>
      <c r="L197" s="513">
        <v>0</v>
      </c>
      <c r="M197" s="506" t="s">
        <v>372</v>
      </c>
    </row>
    <row r="198" spans="1:13">
      <c r="A198" s="500" t="s">
        <v>10</v>
      </c>
      <c r="B198" s="501" t="s">
        <v>380</v>
      </c>
      <c r="C198" s="501" t="s">
        <v>1992</v>
      </c>
      <c r="D198" s="500" t="s">
        <v>1124</v>
      </c>
      <c r="E198" s="501" t="s">
        <v>16</v>
      </c>
      <c r="F198" s="501" t="s">
        <v>35</v>
      </c>
      <c r="G198" s="500" t="s">
        <v>35</v>
      </c>
      <c r="H198" s="518">
        <v>1.2053E-4</v>
      </c>
      <c r="I198" s="510" t="s">
        <v>16</v>
      </c>
      <c r="J198" s="507"/>
      <c r="K198" s="501"/>
      <c r="L198" s="520">
        <v>0</v>
      </c>
      <c r="M198" s="507" t="s">
        <v>372</v>
      </c>
    </row>
    <row r="199" spans="1:13">
      <c r="A199" s="502" t="s">
        <v>10</v>
      </c>
      <c r="B199" s="503" t="s">
        <v>380</v>
      </c>
      <c r="C199" s="503" t="s">
        <v>1992</v>
      </c>
      <c r="D199" s="502" t="s">
        <v>1124</v>
      </c>
      <c r="E199" s="503" t="s">
        <v>16</v>
      </c>
      <c r="F199" s="503" t="s">
        <v>35</v>
      </c>
      <c r="G199" s="502" t="s">
        <v>35</v>
      </c>
      <c r="H199" s="517">
        <v>1.16078E-4</v>
      </c>
      <c r="I199" s="509" t="s">
        <v>16</v>
      </c>
      <c r="J199" s="506"/>
      <c r="K199" s="503"/>
      <c r="L199" s="513">
        <v>0</v>
      </c>
      <c r="M199" s="506" t="s">
        <v>372</v>
      </c>
    </row>
    <row r="200" spans="1:13">
      <c r="A200" s="500" t="s">
        <v>10</v>
      </c>
      <c r="B200" s="501" t="s">
        <v>380</v>
      </c>
      <c r="C200" s="501" t="s">
        <v>1992</v>
      </c>
      <c r="D200" s="500" t="s">
        <v>1124</v>
      </c>
      <c r="E200" s="501" t="s">
        <v>16</v>
      </c>
      <c r="F200" s="501" t="s">
        <v>35</v>
      </c>
      <c r="G200" s="500" t="s">
        <v>35</v>
      </c>
      <c r="H200" s="518">
        <v>1.2053E-4</v>
      </c>
      <c r="I200" s="510" t="s">
        <v>16</v>
      </c>
      <c r="J200" s="507"/>
      <c r="K200" s="501"/>
      <c r="L200" s="520">
        <v>0</v>
      </c>
      <c r="M200" s="507" t="s">
        <v>372</v>
      </c>
    </row>
    <row r="201" spans="1:13">
      <c r="A201" s="502" t="s">
        <v>10</v>
      </c>
      <c r="B201" s="503" t="s">
        <v>380</v>
      </c>
      <c r="C201" s="503" t="s">
        <v>1992</v>
      </c>
      <c r="D201" s="502" t="s">
        <v>1124</v>
      </c>
      <c r="E201" s="503" t="s">
        <v>16</v>
      </c>
      <c r="F201" s="503" t="s">
        <v>35</v>
      </c>
      <c r="G201" s="502" t="s">
        <v>35</v>
      </c>
      <c r="H201" s="517">
        <v>3.3384899999999999E-4</v>
      </c>
      <c r="I201" s="509" t="s">
        <v>16</v>
      </c>
      <c r="J201" s="506"/>
      <c r="K201" s="503"/>
      <c r="L201" s="513">
        <v>0</v>
      </c>
      <c r="M201" s="506" t="s">
        <v>372</v>
      </c>
    </row>
    <row r="202" spans="1:13" ht="24">
      <c r="A202" s="500" t="s">
        <v>1143</v>
      </c>
      <c r="B202" s="501" t="s">
        <v>380</v>
      </c>
      <c r="C202" s="501" t="s">
        <v>1992</v>
      </c>
      <c r="D202" s="500" t="s">
        <v>1124</v>
      </c>
      <c r="E202" s="501" t="s">
        <v>16</v>
      </c>
      <c r="F202" s="501" t="s">
        <v>35</v>
      </c>
      <c r="G202" s="500" t="s">
        <v>35</v>
      </c>
      <c r="H202" s="518">
        <v>5.0747499999999996E-4</v>
      </c>
      <c r="I202" s="510" t="s">
        <v>16</v>
      </c>
      <c r="J202" s="507"/>
      <c r="K202" s="501"/>
      <c r="L202" s="520">
        <v>0</v>
      </c>
      <c r="M202" s="507" t="s">
        <v>372</v>
      </c>
    </row>
    <row r="203" spans="1:13" ht="24">
      <c r="A203" s="502" t="s">
        <v>1143</v>
      </c>
      <c r="B203" s="503" t="s">
        <v>380</v>
      </c>
      <c r="C203" s="503" t="s">
        <v>1992</v>
      </c>
      <c r="D203" s="502" t="s">
        <v>1124</v>
      </c>
      <c r="E203" s="503" t="s">
        <v>16</v>
      </c>
      <c r="F203" s="503" t="s">
        <v>35</v>
      </c>
      <c r="G203" s="502" t="s">
        <v>35</v>
      </c>
      <c r="H203" s="517">
        <v>5.3886899999999998E-4</v>
      </c>
      <c r="I203" s="509" t="s">
        <v>16</v>
      </c>
      <c r="J203" s="506"/>
      <c r="K203" s="503"/>
      <c r="L203" s="513">
        <v>0</v>
      </c>
      <c r="M203" s="506" t="s">
        <v>372</v>
      </c>
    </row>
    <row r="204" spans="1:13" ht="24">
      <c r="A204" s="500" t="s">
        <v>1143</v>
      </c>
      <c r="B204" s="501" t="s">
        <v>380</v>
      </c>
      <c r="C204" s="501" t="s">
        <v>1992</v>
      </c>
      <c r="D204" s="500" t="s">
        <v>1124</v>
      </c>
      <c r="E204" s="501" t="s">
        <v>16</v>
      </c>
      <c r="F204" s="501" t="s">
        <v>35</v>
      </c>
      <c r="G204" s="500" t="s">
        <v>35</v>
      </c>
      <c r="H204" s="518">
        <v>5.3717100000000002E-4</v>
      </c>
      <c r="I204" s="510" t="s">
        <v>16</v>
      </c>
      <c r="J204" s="507"/>
      <c r="K204" s="501"/>
      <c r="L204" s="520">
        <v>0</v>
      </c>
      <c r="M204" s="507" t="s">
        <v>372</v>
      </c>
    </row>
    <row r="205" spans="1:13" ht="24">
      <c r="A205" s="502" t="s">
        <v>1143</v>
      </c>
      <c r="B205" s="503" t="s">
        <v>380</v>
      </c>
      <c r="C205" s="503" t="s">
        <v>1992</v>
      </c>
      <c r="D205" s="502" t="s">
        <v>1124</v>
      </c>
      <c r="E205" s="503" t="s">
        <v>16</v>
      </c>
      <c r="F205" s="503" t="s">
        <v>35</v>
      </c>
      <c r="G205" s="502" t="s">
        <v>35</v>
      </c>
      <c r="H205" s="517">
        <v>5.5781799999999996E-4</v>
      </c>
      <c r="I205" s="509" t="s">
        <v>16</v>
      </c>
      <c r="J205" s="506"/>
      <c r="K205" s="503"/>
      <c r="L205" s="513">
        <v>0</v>
      </c>
      <c r="M205" s="506" t="s">
        <v>372</v>
      </c>
    </row>
    <row r="206" spans="1:13" ht="24">
      <c r="A206" s="500" t="s">
        <v>1143</v>
      </c>
      <c r="B206" s="501" t="s">
        <v>380</v>
      </c>
      <c r="C206" s="501" t="s">
        <v>1992</v>
      </c>
      <c r="D206" s="500" t="s">
        <v>1124</v>
      </c>
      <c r="E206" s="501" t="s">
        <v>16</v>
      </c>
      <c r="F206" s="501" t="s">
        <v>35</v>
      </c>
      <c r="G206" s="500" t="s">
        <v>35</v>
      </c>
      <c r="H206" s="518">
        <v>5.2329199999999996E-4</v>
      </c>
      <c r="I206" s="510" t="s">
        <v>16</v>
      </c>
      <c r="J206" s="507"/>
      <c r="K206" s="501"/>
      <c r="L206" s="520">
        <v>0</v>
      </c>
      <c r="M206" s="507" t="s">
        <v>372</v>
      </c>
    </row>
    <row r="207" spans="1:13" ht="24">
      <c r="A207" s="502" t="s">
        <v>1143</v>
      </c>
      <c r="B207" s="503" t="s">
        <v>380</v>
      </c>
      <c r="C207" s="503" t="s">
        <v>1992</v>
      </c>
      <c r="D207" s="502" t="s">
        <v>1124</v>
      </c>
      <c r="E207" s="503" t="s">
        <v>16</v>
      </c>
      <c r="F207" s="503" t="s">
        <v>35</v>
      </c>
      <c r="G207" s="502" t="s">
        <v>35</v>
      </c>
      <c r="H207" s="517">
        <v>4.1555200000000002E-4</v>
      </c>
      <c r="I207" s="509" t="s">
        <v>16</v>
      </c>
      <c r="J207" s="506"/>
      <c r="K207" s="503"/>
      <c r="L207" s="513">
        <v>0</v>
      </c>
      <c r="M207" s="506" t="s">
        <v>372</v>
      </c>
    </row>
    <row r="208" spans="1:13" ht="24">
      <c r="A208" s="500" t="s">
        <v>1143</v>
      </c>
      <c r="B208" s="501" t="s">
        <v>380</v>
      </c>
      <c r="C208" s="501" t="s">
        <v>1992</v>
      </c>
      <c r="D208" s="500" t="s">
        <v>1124</v>
      </c>
      <c r="E208" s="501" t="s">
        <v>16</v>
      </c>
      <c r="F208" s="501" t="s">
        <v>35</v>
      </c>
      <c r="G208" s="500" t="s">
        <v>35</v>
      </c>
      <c r="H208" s="518">
        <v>6.1457199999999997E-4</v>
      </c>
      <c r="I208" s="510" t="s">
        <v>16</v>
      </c>
      <c r="J208" s="507"/>
      <c r="K208" s="501"/>
      <c r="L208" s="520">
        <v>0</v>
      </c>
      <c r="M208" s="507" t="s">
        <v>372</v>
      </c>
    </row>
    <row r="209" spans="1:13" ht="24">
      <c r="A209" s="502" t="s">
        <v>1143</v>
      </c>
      <c r="B209" s="503" t="s">
        <v>380</v>
      </c>
      <c r="C209" s="503" t="s">
        <v>1992</v>
      </c>
      <c r="D209" s="502" t="s">
        <v>1124</v>
      </c>
      <c r="E209" s="503" t="s">
        <v>16</v>
      </c>
      <c r="F209" s="503" t="s">
        <v>35</v>
      </c>
      <c r="G209" s="502" t="s">
        <v>35</v>
      </c>
      <c r="H209" s="517">
        <v>4.79941E-4</v>
      </c>
      <c r="I209" s="509" t="s">
        <v>16</v>
      </c>
      <c r="J209" s="506"/>
      <c r="K209" s="503"/>
      <c r="L209" s="513">
        <v>0</v>
      </c>
      <c r="M209" s="506" t="s">
        <v>372</v>
      </c>
    </row>
    <row r="210" spans="1:13" ht="24">
      <c r="A210" s="500" t="s">
        <v>1143</v>
      </c>
      <c r="B210" s="501" t="s">
        <v>380</v>
      </c>
      <c r="C210" s="501" t="s">
        <v>1992</v>
      </c>
      <c r="D210" s="500" t="s">
        <v>1124</v>
      </c>
      <c r="E210" s="501" t="s">
        <v>16</v>
      </c>
      <c r="F210" s="501" t="s">
        <v>35</v>
      </c>
      <c r="G210" s="500" t="s">
        <v>35</v>
      </c>
      <c r="H210" s="518">
        <v>1.040647E-3</v>
      </c>
      <c r="I210" s="510" t="s">
        <v>16</v>
      </c>
      <c r="J210" s="507"/>
      <c r="K210" s="501"/>
      <c r="L210" s="520">
        <v>0</v>
      </c>
      <c r="M210" s="507" t="s">
        <v>372</v>
      </c>
    </row>
    <row r="211" spans="1:13" ht="24">
      <c r="A211" s="502" t="s">
        <v>1143</v>
      </c>
      <c r="B211" s="503" t="s">
        <v>380</v>
      </c>
      <c r="C211" s="503" t="s">
        <v>1992</v>
      </c>
      <c r="D211" s="502" t="s">
        <v>1124</v>
      </c>
      <c r="E211" s="503" t="s">
        <v>16</v>
      </c>
      <c r="F211" s="503" t="s">
        <v>35</v>
      </c>
      <c r="G211" s="502" t="s">
        <v>35</v>
      </c>
      <c r="H211" s="517">
        <v>5.0135700000000002E-4</v>
      </c>
      <c r="I211" s="509" t="s">
        <v>16</v>
      </c>
      <c r="J211" s="506"/>
      <c r="K211" s="503"/>
      <c r="L211" s="513">
        <v>0</v>
      </c>
      <c r="M211" s="506" t="s">
        <v>372</v>
      </c>
    </row>
    <row r="212" spans="1:13" ht="24">
      <c r="A212" s="500" t="s">
        <v>1143</v>
      </c>
      <c r="B212" s="501" t="s">
        <v>380</v>
      </c>
      <c r="C212" s="501" t="s">
        <v>1992</v>
      </c>
      <c r="D212" s="500" t="s">
        <v>1124</v>
      </c>
      <c r="E212" s="501" t="s">
        <v>16</v>
      </c>
      <c r="F212" s="501" t="s">
        <v>35</v>
      </c>
      <c r="G212" s="500" t="s">
        <v>35</v>
      </c>
      <c r="H212" s="518">
        <v>5.1553899999999997E-4</v>
      </c>
      <c r="I212" s="510" t="s">
        <v>16</v>
      </c>
      <c r="J212" s="507"/>
      <c r="K212" s="501"/>
      <c r="L212" s="520">
        <v>0</v>
      </c>
      <c r="M212" s="507" t="s">
        <v>372</v>
      </c>
    </row>
    <row r="213" spans="1:13" ht="24">
      <c r="A213" s="502" t="s">
        <v>1143</v>
      </c>
      <c r="B213" s="503" t="s">
        <v>380</v>
      </c>
      <c r="C213" s="503" t="s">
        <v>1992</v>
      </c>
      <c r="D213" s="502" t="s">
        <v>1124</v>
      </c>
      <c r="E213" s="503" t="s">
        <v>16</v>
      </c>
      <c r="F213" s="503" t="s">
        <v>35</v>
      </c>
      <c r="G213" s="502" t="s">
        <v>35</v>
      </c>
      <c r="H213" s="517">
        <v>5.3679400000000005E-4</v>
      </c>
      <c r="I213" s="509" t="s">
        <v>16</v>
      </c>
      <c r="J213" s="506"/>
      <c r="K213" s="503"/>
      <c r="L213" s="513">
        <v>0</v>
      </c>
      <c r="M213" s="506" t="s">
        <v>372</v>
      </c>
    </row>
    <row r="214" spans="1:13" ht="24">
      <c r="A214" s="500" t="s">
        <v>1143</v>
      </c>
      <c r="B214" s="501" t="s">
        <v>380</v>
      </c>
      <c r="C214" s="501" t="s">
        <v>1992</v>
      </c>
      <c r="D214" s="500" t="s">
        <v>1124</v>
      </c>
      <c r="E214" s="501" t="s">
        <v>16</v>
      </c>
      <c r="F214" s="501" t="s">
        <v>35</v>
      </c>
      <c r="G214" s="500" t="s">
        <v>35</v>
      </c>
      <c r="H214" s="518">
        <v>3.4400000000000003E-5</v>
      </c>
      <c r="I214" s="510" t="s">
        <v>16</v>
      </c>
      <c r="J214" s="507"/>
      <c r="K214" s="501"/>
      <c r="L214" s="520">
        <v>0</v>
      </c>
      <c r="M214" s="507" t="s">
        <v>372</v>
      </c>
    </row>
    <row r="215" spans="1:13" ht="24">
      <c r="A215" s="502" t="s">
        <v>381</v>
      </c>
      <c r="B215" s="503" t="s">
        <v>380</v>
      </c>
      <c r="C215" s="503" t="s">
        <v>1992</v>
      </c>
      <c r="D215" s="502" t="s">
        <v>1124</v>
      </c>
      <c r="E215" s="503" t="s">
        <v>16</v>
      </c>
      <c r="F215" s="503" t="s">
        <v>35</v>
      </c>
      <c r="G215" s="502" t="s">
        <v>35</v>
      </c>
      <c r="H215" s="517">
        <v>3.5531000000000003E-5</v>
      </c>
      <c r="I215" s="509" t="s">
        <v>16</v>
      </c>
      <c r="J215" s="506"/>
      <c r="K215" s="503"/>
      <c r="L215" s="513">
        <v>0</v>
      </c>
      <c r="M215" s="506" t="s">
        <v>372</v>
      </c>
    </row>
    <row r="216" spans="1:13" ht="24">
      <c r="A216" s="500" t="s">
        <v>381</v>
      </c>
      <c r="B216" s="501" t="s">
        <v>380</v>
      </c>
      <c r="C216" s="501" t="s">
        <v>1992</v>
      </c>
      <c r="D216" s="500" t="s">
        <v>1124</v>
      </c>
      <c r="E216" s="501" t="s">
        <v>16</v>
      </c>
      <c r="F216" s="501" t="s">
        <v>35</v>
      </c>
      <c r="G216" s="500" t="s">
        <v>35</v>
      </c>
      <c r="H216" s="518">
        <v>3.5531000000000003E-5</v>
      </c>
      <c r="I216" s="510" t="s">
        <v>16</v>
      </c>
      <c r="J216" s="507"/>
      <c r="K216" s="501"/>
      <c r="L216" s="520">
        <v>0</v>
      </c>
      <c r="M216" s="507" t="s">
        <v>372</v>
      </c>
    </row>
    <row r="217" spans="1:13" ht="24">
      <c r="A217" s="502" t="s">
        <v>381</v>
      </c>
      <c r="B217" s="503" t="s">
        <v>380</v>
      </c>
      <c r="C217" s="503" t="s">
        <v>1992</v>
      </c>
      <c r="D217" s="502" t="s">
        <v>1124</v>
      </c>
      <c r="E217" s="503" t="s">
        <v>16</v>
      </c>
      <c r="F217" s="503" t="s">
        <v>35</v>
      </c>
      <c r="G217" s="502" t="s">
        <v>35</v>
      </c>
      <c r="H217" s="517">
        <v>3.5531000000000003E-5</v>
      </c>
      <c r="I217" s="509" t="s">
        <v>16</v>
      </c>
      <c r="J217" s="506"/>
      <c r="K217" s="503"/>
      <c r="L217" s="513">
        <v>0</v>
      </c>
      <c r="M217" s="506" t="s">
        <v>372</v>
      </c>
    </row>
    <row r="218" spans="1:13" ht="24">
      <c r="A218" s="500" t="s">
        <v>381</v>
      </c>
      <c r="B218" s="501" t="s">
        <v>380</v>
      </c>
      <c r="C218" s="501" t="s">
        <v>1992</v>
      </c>
      <c r="D218" s="500" t="s">
        <v>1124</v>
      </c>
      <c r="E218" s="501" t="s">
        <v>16</v>
      </c>
      <c r="F218" s="501" t="s">
        <v>35</v>
      </c>
      <c r="G218" s="500" t="s">
        <v>35</v>
      </c>
      <c r="H218" s="518">
        <v>2.4097999999999999E-5</v>
      </c>
      <c r="I218" s="510" t="s">
        <v>16</v>
      </c>
      <c r="J218" s="507"/>
      <c r="K218" s="501"/>
      <c r="L218" s="520">
        <v>0</v>
      </c>
      <c r="M218" s="507" t="s">
        <v>372</v>
      </c>
    </row>
    <row r="219" spans="1:13" ht="24">
      <c r="A219" s="502" t="s">
        <v>381</v>
      </c>
      <c r="B219" s="503" t="s">
        <v>380</v>
      </c>
      <c r="C219" s="503" t="s">
        <v>1992</v>
      </c>
      <c r="D219" s="502" t="s">
        <v>1124</v>
      </c>
      <c r="E219" s="503" t="s">
        <v>16</v>
      </c>
      <c r="F219" s="503" t="s">
        <v>35</v>
      </c>
      <c r="G219" s="502" t="s">
        <v>35</v>
      </c>
      <c r="H219" s="517">
        <v>2.4097999999999999E-5</v>
      </c>
      <c r="I219" s="509" t="s">
        <v>16</v>
      </c>
      <c r="J219" s="506"/>
      <c r="K219" s="503"/>
      <c r="L219" s="513">
        <v>0</v>
      </c>
      <c r="M219" s="506" t="s">
        <v>372</v>
      </c>
    </row>
    <row r="220" spans="1:13" ht="24">
      <c r="A220" s="500" t="s">
        <v>381</v>
      </c>
      <c r="B220" s="501" t="s">
        <v>380</v>
      </c>
      <c r="C220" s="501" t="s">
        <v>1992</v>
      </c>
      <c r="D220" s="500" t="s">
        <v>1124</v>
      </c>
      <c r="E220" s="501" t="s">
        <v>16</v>
      </c>
      <c r="F220" s="501" t="s">
        <v>35</v>
      </c>
      <c r="G220" s="500" t="s">
        <v>35</v>
      </c>
      <c r="H220" s="518">
        <v>2.4097999999999999E-5</v>
      </c>
      <c r="I220" s="510" t="s">
        <v>16</v>
      </c>
      <c r="J220" s="507"/>
      <c r="K220" s="501"/>
      <c r="L220" s="520">
        <v>0</v>
      </c>
      <c r="M220" s="507" t="s">
        <v>372</v>
      </c>
    </row>
    <row r="221" spans="1:13" ht="24">
      <c r="A221" s="502" t="s">
        <v>381</v>
      </c>
      <c r="B221" s="503" t="s">
        <v>380</v>
      </c>
      <c r="C221" s="503" t="s">
        <v>1992</v>
      </c>
      <c r="D221" s="502" t="s">
        <v>1124</v>
      </c>
      <c r="E221" s="503" t="s">
        <v>16</v>
      </c>
      <c r="F221" s="503" t="s">
        <v>35</v>
      </c>
      <c r="G221" s="502" t="s">
        <v>35</v>
      </c>
      <c r="H221" s="517">
        <v>2.4097999999999999E-5</v>
      </c>
      <c r="I221" s="509" t="s">
        <v>16</v>
      </c>
      <c r="J221" s="506"/>
      <c r="K221" s="503"/>
      <c r="L221" s="513">
        <v>0</v>
      </c>
      <c r="M221" s="506" t="s">
        <v>372</v>
      </c>
    </row>
    <row r="222" spans="1:13" ht="24">
      <c r="A222" s="500" t="s">
        <v>381</v>
      </c>
      <c r="B222" s="501" t="s">
        <v>380</v>
      </c>
      <c r="C222" s="501" t="s">
        <v>1992</v>
      </c>
      <c r="D222" s="500" t="s">
        <v>1124</v>
      </c>
      <c r="E222" s="501" t="s">
        <v>16</v>
      </c>
      <c r="F222" s="501" t="s">
        <v>35</v>
      </c>
      <c r="G222" s="500" t="s">
        <v>35</v>
      </c>
      <c r="H222" s="518">
        <v>2.4097999999999999E-5</v>
      </c>
      <c r="I222" s="510" t="s">
        <v>16</v>
      </c>
      <c r="J222" s="507"/>
      <c r="K222" s="501"/>
      <c r="L222" s="520">
        <v>0</v>
      </c>
      <c r="M222" s="507" t="s">
        <v>372</v>
      </c>
    </row>
    <row r="223" spans="1:13" ht="24">
      <c r="A223" s="502" t="s">
        <v>381</v>
      </c>
      <c r="B223" s="503" t="s">
        <v>380</v>
      </c>
      <c r="C223" s="503" t="s">
        <v>1992</v>
      </c>
      <c r="D223" s="502" t="s">
        <v>1124</v>
      </c>
      <c r="E223" s="503" t="s">
        <v>16</v>
      </c>
      <c r="F223" s="503" t="s">
        <v>35</v>
      </c>
      <c r="G223" s="502" t="s">
        <v>35</v>
      </c>
      <c r="H223" s="517">
        <v>2.4097999999999999E-5</v>
      </c>
      <c r="I223" s="509" t="s">
        <v>16</v>
      </c>
      <c r="J223" s="506"/>
      <c r="K223" s="503"/>
      <c r="L223" s="513">
        <v>0</v>
      </c>
      <c r="M223" s="506" t="s">
        <v>372</v>
      </c>
    </row>
    <row r="224" spans="1:13" ht="24">
      <c r="A224" s="500" t="s">
        <v>381</v>
      </c>
      <c r="B224" s="501" t="s">
        <v>380</v>
      </c>
      <c r="C224" s="501" t="s">
        <v>1992</v>
      </c>
      <c r="D224" s="500" t="s">
        <v>1124</v>
      </c>
      <c r="E224" s="501" t="s">
        <v>16</v>
      </c>
      <c r="F224" s="501" t="s">
        <v>35</v>
      </c>
      <c r="G224" s="500" t="s">
        <v>35</v>
      </c>
      <c r="H224" s="518">
        <v>2.4097999999999999E-5</v>
      </c>
      <c r="I224" s="510" t="s">
        <v>16</v>
      </c>
      <c r="J224" s="507"/>
      <c r="K224" s="501"/>
      <c r="L224" s="520">
        <v>0</v>
      </c>
      <c r="M224" s="507" t="s">
        <v>372</v>
      </c>
    </row>
    <row r="225" spans="1:13" ht="24">
      <c r="A225" s="502" t="s">
        <v>381</v>
      </c>
      <c r="B225" s="503" t="s">
        <v>380</v>
      </c>
      <c r="C225" s="503" t="s">
        <v>1992</v>
      </c>
      <c r="D225" s="502" t="s">
        <v>1124</v>
      </c>
      <c r="E225" s="503" t="s">
        <v>16</v>
      </c>
      <c r="F225" s="503" t="s">
        <v>35</v>
      </c>
      <c r="G225" s="502" t="s">
        <v>35</v>
      </c>
      <c r="H225" s="517">
        <v>6.8837999999999994E-5</v>
      </c>
      <c r="I225" s="509" t="s">
        <v>16</v>
      </c>
      <c r="J225" s="506"/>
      <c r="K225" s="503"/>
      <c r="L225" s="513">
        <v>0</v>
      </c>
      <c r="M225" s="506" t="s">
        <v>372</v>
      </c>
    </row>
    <row r="226" spans="1:13">
      <c r="A226" s="500" t="s">
        <v>383</v>
      </c>
      <c r="B226" s="501" t="s">
        <v>380</v>
      </c>
      <c r="C226" s="501" t="s">
        <v>1992</v>
      </c>
      <c r="D226" s="500" t="s">
        <v>1124</v>
      </c>
      <c r="E226" s="501" t="s">
        <v>16</v>
      </c>
      <c r="F226" s="501" t="s">
        <v>35</v>
      </c>
      <c r="G226" s="500" t="s">
        <v>35</v>
      </c>
      <c r="H226" s="518">
        <v>2.7592699999999998E-4</v>
      </c>
      <c r="I226" s="510" t="s">
        <v>16</v>
      </c>
      <c r="J226" s="507"/>
      <c r="K226" s="501"/>
      <c r="L226" s="520">
        <v>0</v>
      </c>
      <c r="M226" s="507" t="s">
        <v>372</v>
      </c>
    </row>
    <row r="227" spans="1:13">
      <c r="A227" s="502" t="s">
        <v>383</v>
      </c>
      <c r="B227" s="503" t="s">
        <v>380</v>
      </c>
      <c r="C227" s="503" t="s">
        <v>1992</v>
      </c>
      <c r="D227" s="502" t="s">
        <v>1124</v>
      </c>
      <c r="E227" s="503" t="s">
        <v>16</v>
      </c>
      <c r="F227" s="503" t="s">
        <v>35</v>
      </c>
      <c r="G227" s="502" t="s">
        <v>35</v>
      </c>
      <c r="H227" s="517">
        <v>2.7592699999999998E-4</v>
      </c>
      <c r="I227" s="509" t="s">
        <v>16</v>
      </c>
      <c r="J227" s="506"/>
      <c r="K227" s="503"/>
      <c r="L227" s="513">
        <v>0</v>
      </c>
      <c r="M227" s="506" t="s">
        <v>372</v>
      </c>
    </row>
    <row r="228" spans="1:13" ht="24">
      <c r="A228" s="500" t="s">
        <v>5</v>
      </c>
      <c r="B228" s="501" t="s">
        <v>380</v>
      </c>
      <c r="C228" s="501" t="s">
        <v>1992</v>
      </c>
      <c r="D228" s="500" t="s">
        <v>1124</v>
      </c>
      <c r="E228" s="501" t="s">
        <v>16</v>
      </c>
      <c r="F228" s="501" t="s">
        <v>35</v>
      </c>
      <c r="G228" s="500" t="s">
        <v>35</v>
      </c>
      <c r="H228" s="518">
        <v>1.81509E-4</v>
      </c>
      <c r="I228" s="510" t="s">
        <v>16</v>
      </c>
      <c r="J228" s="507"/>
      <c r="K228" s="501"/>
      <c r="L228" s="520">
        <v>0</v>
      </c>
      <c r="M228" s="507" t="s">
        <v>372</v>
      </c>
    </row>
    <row r="229" spans="1:13" ht="24">
      <c r="A229" s="502" t="s">
        <v>5</v>
      </c>
      <c r="B229" s="503" t="s">
        <v>380</v>
      </c>
      <c r="C229" s="503" t="s">
        <v>1992</v>
      </c>
      <c r="D229" s="502" t="s">
        <v>1124</v>
      </c>
      <c r="E229" s="503" t="s">
        <v>16</v>
      </c>
      <c r="F229" s="503" t="s">
        <v>35</v>
      </c>
      <c r="G229" s="502" t="s">
        <v>35</v>
      </c>
      <c r="H229" s="517">
        <v>1.81717E-4</v>
      </c>
      <c r="I229" s="509" t="s">
        <v>16</v>
      </c>
      <c r="J229" s="506"/>
      <c r="K229" s="503"/>
      <c r="L229" s="513">
        <v>0</v>
      </c>
      <c r="M229" s="506" t="s">
        <v>372</v>
      </c>
    </row>
    <row r="230" spans="1:13" ht="24">
      <c r="A230" s="500" t="s">
        <v>5</v>
      </c>
      <c r="B230" s="501" t="s">
        <v>380</v>
      </c>
      <c r="C230" s="501" t="s">
        <v>1992</v>
      </c>
      <c r="D230" s="500" t="s">
        <v>1124</v>
      </c>
      <c r="E230" s="501" t="s">
        <v>16</v>
      </c>
      <c r="F230" s="501" t="s">
        <v>35</v>
      </c>
      <c r="G230" s="500" t="s">
        <v>35</v>
      </c>
      <c r="H230" s="518">
        <v>4.8213800000000001E-4</v>
      </c>
      <c r="I230" s="510" t="s">
        <v>16</v>
      </c>
      <c r="J230" s="507"/>
      <c r="K230" s="501"/>
      <c r="L230" s="520">
        <v>0</v>
      </c>
      <c r="M230" s="507" t="s">
        <v>372</v>
      </c>
    </row>
    <row r="231" spans="1:13">
      <c r="A231" s="502" t="s">
        <v>9</v>
      </c>
      <c r="B231" s="503" t="s">
        <v>380</v>
      </c>
      <c r="C231" s="503" t="s">
        <v>1992</v>
      </c>
      <c r="D231" s="502" t="s">
        <v>1124</v>
      </c>
      <c r="E231" s="503" t="s">
        <v>16</v>
      </c>
      <c r="F231" s="503" t="s">
        <v>35</v>
      </c>
      <c r="G231" s="502" t="s">
        <v>35</v>
      </c>
      <c r="H231" s="517">
        <v>6.2229400000000002E-4</v>
      </c>
      <c r="I231" s="509" t="s">
        <v>16</v>
      </c>
      <c r="J231" s="506"/>
      <c r="K231" s="503"/>
      <c r="L231" s="513">
        <v>0</v>
      </c>
      <c r="M231" s="506" t="s">
        <v>372</v>
      </c>
    </row>
    <row r="232" spans="1:13">
      <c r="A232" s="500" t="s">
        <v>9</v>
      </c>
      <c r="B232" s="501" t="s">
        <v>380</v>
      </c>
      <c r="C232" s="501" t="s">
        <v>1992</v>
      </c>
      <c r="D232" s="500" t="s">
        <v>1124</v>
      </c>
      <c r="E232" s="501" t="s">
        <v>16</v>
      </c>
      <c r="F232" s="501" t="s">
        <v>35</v>
      </c>
      <c r="G232" s="500" t="s">
        <v>35</v>
      </c>
      <c r="H232" s="518">
        <v>7.5545600000000005E-4</v>
      </c>
      <c r="I232" s="510" t="s">
        <v>16</v>
      </c>
      <c r="J232" s="507"/>
      <c r="K232" s="501"/>
      <c r="L232" s="520">
        <v>0</v>
      </c>
      <c r="M232" s="507" t="s">
        <v>372</v>
      </c>
    </row>
    <row r="233" spans="1:13">
      <c r="A233" s="502" t="s">
        <v>9</v>
      </c>
      <c r="B233" s="503" t="s">
        <v>380</v>
      </c>
      <c r="C233" s="503" t="s">
        <v>1992</v>
      </c>
      <c r="D233" s="502" t="s">
        <v>1124</v>
      </c>
      <c r="E233" s="503" t="s">
        <v>16</v>
      </c>
      <c r="F233" s="503" t="s">
        <v>35</v>
      </c>
      <c r="G233" s="502" t="s">
        <v>35</v>
      </c>
      <c r="H233" s="517">
        <v>6.8168600000000003E-4</v>
      </c>
      <c r="I233" s="509" t="s">
        <v>16</v>
      </c>
      <c r="J233" s="506"/>
      <c r="K233" s="503"/>
      <c r="L233" s="513">
        <v>0</v>
      </c>
      <c r="M233" s="506" t="s">
        <v>372</v>
      </c>
    </row>
    <row r="234" spans="1:13">
      <c r="A234" s="500" t="s">
        <v>9</v>
      </c>
      <c r="B234" s="501" t="s">
        <v>380</v>
      </c>
      <c r="C234" s="501" t="s">
        <v>1992</v>
      </c>
      <c r="D234" s="500" t="s">
        <v>1124</v>
      </c>
      <c r="E234" s="501" t="s">
        <v>16</v>
      </c>
      <c r="F234" s="501" t="s">
        <v>35</v>
      </c>
      <c r="G234" s="500" t="s">
        <v>35</v>
      </c>
      <c r="H234" s="518">
        <v>6.5170500000000004E-4</v>
      </c>
      <c r="I234" s="510" t="s">
        <v>16</v>
      </c>
      <c r="J234" s="507"/>
      <c r="K234" s="501"/>
      <c r="L234" s="520">
        <v>0</v>
      </c>
      <c r="M234" s="507" t="s">
        <v>372</v>
      </c>
    </row>
    <row r="235" spans="1:13">
      <c r="A235" s="502" t="s">
        <v>9</v>
      </c>
      <c r="B235" s="503" t="s">
        <v>380</v>
      </c>
      <c r="C235" s="503" t="s">
        <v>1992</v>
      </c>
      <c r="D235" s="502" t="s">
        <v>1124</v>
      </c>
      <c r="E235" s="503" t="s">
        <v>16</v>
      </c>
      <c r="F235" s="503" t="s">
        <v>35</v>
      </c>
      <c r="G235" s="502" t="s">
        <v>35</v>
      </c>
      <c r="H235" s="517">
        <v>6.2503099999999996E-4</v>
      </c>
      <c r="I235" s="509" t="s">
        <v>16</v>
      </c>
      <c r="J235" s="506"/>
      <c r="K235" s="503"/>
      <c r="L235" s="513">
        <v>0</v>
      </c>
      <c r="M235" s="506" t="s">
        <v>372</v>
      </c>
    </row>
    <row r="236" spans="1:13">
      <c r="A236" s="500" t="s">
        <v>9</v>
      </c>
      <c r="B236" s="501" t="s">
        <v>380</v>
      </c>
      <c r="C236" s="501" t="s">
        <v>1992</v>
      </c>
      <c r="D236" s="500" t="s">
        <v>1124</v>
      </c>
      <c r="E236" s="501" t="s">
        <v>16</v>
      </c>
      <c r="F236" s="501" t="s">
        <v>35</v>
      </c>
      <c r="G236" s="500" t="s">
        <v>35</v>
      </c>
      <c r="H236" s="518">
        <v>7.48684E-4</v>
      </c>
      <c r="I236" s="510" t="s">
        <v>16</v>
      </c>
      <c r="J236" s="507"/>
      <c r="K236" s="501"/>
      <c r="L236" s="520">
        <v>0</v>
      </c>
      <c r="M236" s="507" t="s">
        <v>372</v>
      </c>
    </row>
    <row r="237" spans="1:13">
      <c r="A237" s="502" t="s">
        <v>9</v>
      </c>
      <c r="B237" s="503" t="s">
        <v>380</v>
      </c>
      <c r="C237" s="503" t="s">
        <v>1992</v>
      </c>
      <c r="D237" s="502" t="s">
        <v>1124</v>
      </c>
      <c r="E237" s="503" t="s">
        <v>16</v>
      </c>
      <c r="F237" s="503" t="s">
        <v>35</v>
      </c>
      <c r="G237" s="502" t="s">
        <v>35</v>
      </c>
      <c r="H237" s="517">
        <v>1.6701979999999999E-3</v>
      </c>
      <c r="I237" s="509" t="s">
        <v>16</v>
      </c>
      <c r="J237" s="506"/>
      <c r="K237" s="503"/>
      <c r="L237" s="513">
        <v>0</v>
      </c>
      <c r="M237" s="506" t="s">
        <v>372</v>
      </c>
    </row>
    <row r="238" spans="1:13">
      <c r="A238" s="500" t="s">
        <v>9</v>
      </c>
      <c r="B238" s="501" t="s">
        <v>380</v>
      </c>
      <c r="C238" s="501" t="s">
        <v>1992</v>
      </c>
      <c r="D238" s="500" t="s">
        <v>1124</v>
      </c>
      <c r="E238" s="501" t="s">
        <v>16</v>
      </c>
      <c r="F238" s="501" t="s">
        <v>35</v>
      </c>
      <c r="G238" s="500" t="s">
        <v>35</v>
      </c>
      <c r="H238" s="518">
        <v>8.32871E-4</v>
      </c>
      <c r="I238" s="510" t="s">
        <v>16</v>
      </c>
      <c r="J238" s="507"/>
      <c r="K238" s="501"/>
      <c r="L238" s="520">
        <v>0</v>
      </c>
      <c r="M238" s="507" t="s">
        <v>372</v>
      </c>
    </row>
    <row r="239" spans="1:13">
      <c r="A239" s="502" t="s">
        <v>9</v>
      </c>
      <c r="B239" s="503" t="s">
        <v>380</v>
      </c>
      <c r="C239" s="503" t="s">
        <v>1992</v>
      </c>
      <c r="D239" s="502" t="s">
        <v>1124</v>
      </c>
      <c r="E239" s="503" t="s">
        <v>16</v>
      </c>
      <c r="F239" s="503" t="s">
        <v>35</v>
      </c>
      <c r="G239" s="502" t="s">
        <v>35</v>
      </c>
      <c r="H239" s="517">
        <v>8.32871E-4</v>
      </c>
      <c r="I239" s="509" t="s">
        <v>16</v>
      </c>
      <c r="J239" s="506"/>
      <c r="K239" s="503"/>
      <c r="L239" s="513">
        <v>0</v>
      </c>
      <c r="M239" s="506" t="s">
        <v>372</v>
      </c>
    </row>
    <row r="240" spans="1:13">
      <c r="A240" s="500" t="s">
        <v>9</v>
      </c>
      <c r="B240" s="501" t="s">
        <v>380</v>
      </c>
      <c r="C240" s="501" t="s">
        <v>1992</v>
      </c>
      <c r="D240" s="500" t="s">
        <v>1124</v>
      </c>
      <c r="E240" s="501" t="s">
        <v>16</v>
      </c>
      <c r="F240" s="501" t="s">
        <v>35</v>
      </c>
      <c r="G240" s="500" t="s">
        <v>35</v>
      </c>
      <c r="H240" s="518">
        <v>6.3006399999999995E-4</v>
      </c>
      <c r="I240" s="510" t="s">
        <v>16</v>
      </c>
      <c r="J240" s="507"/>
      <c r="K240" s="501"/>
      <c r="L240" s="520">
        <v>0</v>
      </c>
      <c r="M240" s="507" t="s">
        <v>372</v>
      </c>
    </row>
    <row r="241" spans="1:13">
      <c r="A241" s="502" t="s">
        <v>9</v>
      </c>
      <c r="B241" s="503" t="s">
        <v>380</v>
      </c>
      <c r="C241" s="503" t="s">
        <v>1992</v>
      </c>
      <c r="D241" s="502" t="s">
        <v>1124</v>
      </c>
      <c r="E241" s="503" t="s">
        <v>16</v>
      </c>
      <c r="F241" s="503" t="s">
        <v>35</v>
      </c>
      <c r="G241" s="502" t="s">
        <v>35</v>
      </c>
      <c r="H241" s="517">
        <v>6.2804799999999997E-4</v>
      </c>
      <c r="I241" s="509" t="s">
        <v>16</v>
      </c>
      <c r="J241" s="506"/>
      <c r="K241" s="503"/>
      <c r="L241" s="513">
        <v>0</v>
      </c>
      <c r="M241" s="506" t="s">
        <v>372</v>
      </c>
    </row>
    <row r="242" spans="1:13">
      <c r="A242" s="500" t="s">
        <v>9</v>
      </c>
      <c r="B242" s="501" t="s">
        <v>380</v>
      </c>
      <c r="C242" s="501" t="s">
        <v>1992</v>
      </c>
      <c r="D242" s="500" t="s">
        <v>1124</v>
      </c>
      <c r="E242" s="501" t="s">
        <v>16</v>
      </c>
      <c r="F242" s="501" t="s">
        <v>35</v>
      </c>
      <c r="G242" s="500" t="s">
        <v>35</v>
      </c>
      <c r="H242" s="518">
        <v>6.3107899999999999E-4</v>
      </c>
      <c r="I242" s="510" t="s">
        <v>16</v>
      </c>
      <c r="J242" s="507"/>
      <c r="K242" s="501"/>
      <c r="L242" s="520">
        <v>0</v>
      </c>
      <c r="M242" s="507" t="s">
        <v>372</v>
      </c>
    </row>
    <row r="243" spans="1:13">
      <c r="A243" s="502" t="s">
        <v>9</v>
      </c>
      <c r="B243" s="503" t="s">
        <v>380</v>
      </c>
      <c r="C243" s="503" t="s">
        <v>1992</v>
      </c>
      <c r="D243" s="502" t="s">
        <v>1124</v>
      </c>
      <c r="E243" s="503" t="s">
        <v>16</v>
      </c>
      <c r="F243" s="503" t="s">
        <v>35</v>
      </c>
      <c r="G243" s="502" t="s">
        <v>35</v>
      </c>
      <c r="H243" s="517">
        <v>6.4432999999999998E-5</v>
      </c>
      <c r="I243" s="509" t="s">
        <v>16</v>
      </c>
      <c r="J243" s="506"/>
      <c r="K243" s="503"/>
      <c r="L243" s="513">
        <v>0</v>
      </c>
      <c r="M243" s="506" t="s">
        <v>372</v>
      </c>
    </row>
    <row r="244" spans="1:13" ht="24">
      <c r="A244" s="500" t="s">
        <v>384</v>
      </c>
      <c r="B244" s="501" t="s">
        <v>380</v>
      </c>
      <c r="C244" s="501" t="s">
        <v>1992</v>
      </c>
      <c r="D244" s="500" t="s">
        <v>1124</v>
      </c>
      <c r="E244" s="501" t="s">
        <v>16</v>
      </c>
      <c r="F244" s="501" t="s">
        <v>35</v>
      </c>
      <c r="G244" s="500" t="s">
        <v>35</v>
      </c>
      <c r="H244" s="518">
        <v>1.8017E-5</v>
      </c>
      <c r="I244" s="510" t="s">
        <v>16</v>
      </c>
      <c r="J244" s="507"/>
      <c r="K244" s="501"/>
      <c r="L244" s="520">
        <v>0</v>
      </c>
      <c r="M244" s="507" t="s">
        <v>372</v>
      </c>
    </row>
    <row r="245" spans="1:13" ht="24">
      <c r="A245" s="502" t="s">
        <v>384</v>
      </c>
      <c r="B245" s="503" t="s">
        <v>380</v>
      </c>
      <c r="C245" s="503" t="s">
        <v>1992</v>
      </c>
      <c r="D245" s="502" t="s">
        <v>1124</v>
      </c>
      <c r="E245" s="503" t="s">
        <v>16</v>
      </c>
      <c r="F245" s="503" t="s">
        <v>35</v>
      </c>
      <c r="G245" s="502" t="s">
        <v>35</v>
      </c>
      <c r="H245" s="517">
        <v>1.8017E-5</v>
      </c>
      <c r="I245" s="509" t="s">
        <v>16</v>
      </c>
      <c r="J245" s="506"/>
      <c r="K245" s="503"/>
      <c r="L245" s="513">
        <v>0</v>
      </c>
      <c r="M245" s="506" t="s">
        <v>372</v>
      </c>
    </row>
    <row r="246" spans="1:13" ht="24">
      <c r="A246" s="500" t="s">
        <v>384</v>
      </c>
      <c r="B246" s="501" t="s">
        <v>380</v>
      </c>
      <c r="C246" s="501" t="s">
        <v>1992</v>
      </c>
      <c r="D246" s="500" t="s">
        <v>1124</v>
      </c>
      <c r="E246" s="501" t="s">
        <v>16</v>
      </c>
      <c r="F246" s="501" t="s">
        <v>35</v>
      </c>
      <c r="G246" s="500" t="s">
        <v>35</v>
      </c>
      <c r="H246" s="518">
        <v>1.8017E-5</v>
      </c>
      <c r="I246" s="510" t="s">
        <v>16</v>
      </c>
      <c r="J246" s="507"/>
      <c r="K246" s="501"/>
      <c r="L246" s="520">
        <v>0</v>
      </c>
      <c r="M246" s="507" t="s">
        <v>372</v>
      </c>
    </row>
    <row r="247" spans="1:13" ht="24">
      <c r="A247" s="502" t="s">
        <v>384</v>
      </c>
      <c r="B247" s="503" t="s">
        <v>380</v>
      </c>
      <c r="C247" s="503" t="s">
        <v>1992</v>
      </c>
      <c r="D247" s="502" t="s">
        <v>1124</v>
      </c>
      <c r="E247" s="503" t="s">
        <v>16</v>
      </c>
      <c r="F247" s="503" t="s">
        <v>35</v>
      </c>
      <c r="G247" s="502" t="s">
        <v>35</v>
      </c>
      <c r="H247" s="517">
        <v>1.8017999999999999E-5</v>
      </c>
      <c r="I247" s="509" t="s">
        <v>16</v>
      </c>
      <c r="J247" s="506"/>
      <c r="K247" s="503"/>
      <c r="L247" s="513">
        <v>0</v>
      </c>
      <c r="M247" s="506" t="s">
        <v>372</v>
      </c>
    </row>
    <row r="248" spans="1:13" ht="24">
      <c r="A248" s="500" t="s">
        <v>384</v>
      </c>
      <c r="B248" s="501" t="s">
        <v>380</v>
      </c>
      <c r="C248" s="501" t="s">
        <v>1992</v>
      </c>
      <c r="D248" s="500" t="s">
        <v>1124</v>
      </c>
      <c r="E248" s="501" t="s">
        <v>16</v>
      </c>
      <c r="F248" s="501" t="s">
        <v>35</v>
      </c>
      <c r="G248" s="500" t="s">
        <v>35</v>
      </c>
      <c r="H248" s="518">
        <v>1.8017E-5</v>
      </c>
      <c r="I248" s="510" t="s">
        <v>16</v>
      </c>
      <c r="J248" s="507"/>
      <c r="K248" s="501"/>
      <c r="L248" s="520">
        <v>0</v>
      </c>
      <c r="M248" s="507" t="s">
        <v>372</v>
      </c>
    </row>
    <row r="249" spans="1:13" ht="24">
      <c r="A249" s="502" t="s">
        <v>384</v>
      </c>
      <c r="B249" s="503" t="s">
        <v>380</v>
      </c>
      <c r="C249" s="503" t="s">
        <v>1992</v>
      </c>
      <c r="D249" s="502" t="s">
        <v>1124</v>
      </c>
      <c r="E249" s="503" t="s">
        <v>16</v>
      </c>
      <c r="F249" s="503" t="s">
        <v>35</v>
      </c>
      <c r="G249" s="502" t="s">
        <v>35</v>
      </c>
      <c r="H249" s="517">
        <v>1.8017E-5</v>
      </c>
      <c r="I249" s="509" t="s">
        <v>16</v>
      </c>
      <c r="J249" s="506"/>
      <c r="K249" s="503"/>
      <c r="L249" s="513">
        <v>0</v>
      </c>
      <c r="M249" s="506" t="s">
        <v>372</v>
      </c>
    </row>
    <row r="250" spans="1:13" ht="24">
      <c r="A250" s="500" t="s">
        <v>384</v>
      </c>
      <c r="B250" s="501" t="s">
        <v>380</v>
      </c>
      <c r="C250" s="501" t="s">
        <v>1992</v>
      </c>
      <c r="D250" s="500" t="s">
        <v>1124</v>
      </c>
      <c r="E250" s="501" t="s">
        <v>16</v>
      </c>
      <c r="F250" s="501" t="s">
        <v>35</v>
      </c>
      <c r="G250" s="500" t="s">
        <v>35</v>
      </c>
      <c r="H250" s="518">
        <v>1.8017E-5</v>
      </c>
      <c r="I250" s="510" t="s">
        <v>16</v>
      </c>
      <c r="J250" s="507"/>
      <c r="K250" s="501"/>
      <c r="L250" s="520">
        <v>0</v>
      </c>
      <c r="M250" s="507" t="s">
        <v>372</v>
      </c>
    </row>
    <row r="251" spans="1:13" ht="24">
      <c r="A251" s="502" t="s">
        <v>384</v>
      </c>
      <c r="B251" s="503" t="s">
        <v>380</v>
      </c>
      <c r="C251" s="503" t="s">
        <v>1992</v>
      </c>
      <c r="D251" s="502" t="s">
        <v>1124</v>
      </c>
      <c r="E251" s="503" t="s">
        <v>16</v>
      </c>
      <c r="F251" s="503" t="s">
        <v>35</v>
      </c>
      <c r="G251" s="502" t="s">
        <v>35</v>
      </c>
      <c r="H251" s="517">
        <v>1.8017E-5</v>
      </c>
      <c r="I251" s="509" t="s">
        <v>16</v>
      </c>
      <c r="J251" s="506"/>
      <c r="K251" s="503"/>
      <c r="L251" s="513">
        <v>0</v>
      </c>
      <c r="M251" s="506" t="s">
        <v>372</v>
      </c>
    </row>
    <row r="252" spans="1:13" ht="24">
      <c r="A252" s="500" t="s">
        <v>384</v>
      </c>
      <c r="B252" s="501" t="s">
        <v>380</v>
      </c>
      <c r="C252" s="501" t="s">
        <v>1992</v>
      </c>
      <c r="D252" s="500" t="s">
        <v>1124</v>
      </c>
      <c r="E252" s="501" t="s">
        <v>16</v>
      </c>
      <c r="F252" s="501" t="s">
        <v>35</v>
      </c>
      <c r="G252" s="500" t="s">
        <v>35</v>
      </c>
      <c r="H252" s="518">
        <v>1.8017E-5</v>
      </c>
      <c r="I252" s="510" t="s">
        <v>16</v>
      </c>
      <c r="J252" s="507"/>
      <c r="K252" s="501"/>
      <c r="L252" s="520">
        <v>0</v>
      </c>
      <c r="M252" s="507" t="s">
        <v>372</v>
      </c>
    </row>
    <row r="253" spans="1:13" ht="24">
      <c r="A253" s="502" t="s">
        <v>384</v>
      </c>
      <c r="B253" s="503" t="s">
        <v>380</v>
      </c>
      <c r="C253" s="503" t="s">
        <v>1992</v>
      </c>
      <c r="D253" s="502" t="s">
        <v>1124</v>
      </c>
      <c r="E253" s="503" t="s">
        <v>16</v>
      </c>
      <c r="F253" s="503" t="s">
        <v>35</v>
      </c>
      <c r="G253" s="502" t="s">
        <v>35</v>
      </c>
      <c r="H253" s="517">
        <v>1.8017E-5</v>
      </c>
      <c r="I253" s="509" t="s">
        <v>16</v>
      </c>
      <c r="J253" s="506"/>
      <c r="K253" s="503"/>
      <c r="L253" s="513">
        <v>0</v>
      </c>
      <c r="M253" s="506" t="s">
        <v>372</v>
      </c>
    </row>
    <row r="254" spans="1:13" ht="24">
      <c r="A254" s="500" t="s">
        <v>384</v>
      </c>
      <c r="B254" s="501" t="s">
        <v>380</v>
      </c>
      <c r="C254" s="501" t="s">
        <v>1992</v>
      </c>
      <c r="D254" s="500" t="s">
        <v>1124</v>
      </c>
      <c r="E254" s="501" t="s">
        <v>16</v>
      </c>
      <c r="F254" s="501" t="s">
        <v>35</v>
      </c>
      <c r="G254" s="500" t="s">
        <v>35</v>
      </c>
      <c r="H254" s="518">
        <v>1.8017E-5</v>
      </c>
      <c r="I254" s="510" t="s">
        <v>16</v>
      </c>
      <c r="J254" s="507"/>
      <c r="K254" s="501"/>
      <c r="L254" s="520">
        <v>0</v>
      </c>
      <c r="M254" s="507" t="s">
        <v>372</v>
      </c>
    </row>
    <row r="255" spans="1:13" ht="24">
      <c r="A255" s="502" t="s">
        <v>384</v>
      </c>
      <c r="B255" s="503" t="s">
        <v>380</v>
      </c>
      <c r="C255" s="503" t="s">
        <v>1992</v>
      </c>
      <c r="D255" s="502" t="s">
        <v>1124</v>
      </c>
      <c r="E255" s="503" t="s">
        <v>16</v>
      </c>
      <c r="F255" s="503" t="s">
        <v>35</v>
      </c>
      <c r="G255" s="502" t="s">
        <v>35</v>
      </c>
      <c r="H255" s="517">
        <v>1.8017E-5</v>
      </c>
      <c r="I255" s="509" t="s">
        <v>16</v>
      </c>
      <c r="J255" s="506"/>
      <c r="K255" s="503"/>
      <c r="L255" s="513">
        <v>0</v>
      </c>
      <c r="M255" s="506" t="s">
        <v>372</v>
      </c>
    </row>
    <row r="256" spans="1:13" ht="24">
      <c r="A256" s="500" t="s">
        <v>386</v>
      </c>
      <c r="B256" s="501" t="s">
        <v>380</v>
      </c>
      <c r="C256" s="501" t="s">
        <v>1992</v>
      </c>
      <c r="D256" s="500" t="s">
        <v>1124</v>
      </c>
      <c r="E256" s="501" t="s">
        <v>16</v>
      </c>
      <c r="F256" s="501" t="s">
        <v>35</v>
      </c>
      <c r="G256" s="500" t="s">
        <v>35</v>
      </c>
      <c r="H256" s="518">
        <v>1.6137000000000002E-5</v>
      </c>
      <c r="I256" s="510" t="s">
        <v>16</v>
      </c>
      <c r="J256" s="507"/>
      <c r="K256" s="501"/>
      <c r="L256" s="520">
        <v>0</v>
      </c>
      <c r="M256" s="507" t="s">
        <v>372</v>
      </c>
    </row>
    <row r="257" spans="1:13" ht="24">
      <c r="A257" s="502" t="s">
        <v>386</v>
      </c>
      <c r="B257" s="503" t="s">
        <v>380</v>
      </c>
      <c r="C257" s="503" t="s">
        <v>1992</v>
      </c>
      <c r="D257" s="502" t="s">
        <v>1124</v>
      </c>
      <c r="E257" s="503" t="s">
        <v>16</v>
      </c>
      <c r="F257" s="503" t="s">
        <v>35</v>
      </c>
      <c r="G257" s="502" t="s">
        <v>35</v>
      </c>
      <c r="H257" s="517">
        <v>1.6137000000000002E-5</v>
      </c>
      <c r="I257" s="509" t="s">
        <v>16</v>
      </c>
      <c r="J257" s="506"/>
      <c r="K257" s="503"/>
      <c r="L257" s="513">
        <v>0</v>
      </c>
      <c r="M257" s="506" t="s">
        <v>372</v>
      </c>
    </row>
    <row r="258" spans="1:13" ht="24">
      <c r="A258" s="500" t="s">
        <v>386</v>
      </c>
      <c r="B258" s="501" t="s">
        <v>380</v>
      </c>
      <c r="C258" s="501" t="s">
        <v>1992</v>
      </c>
      <c r="D258" s="500" t="s">
        <v>1124</v>
      </c>
      <c r="E258" s="501" t="s">
        <v>16</v>
      </c>
      <c r="F258" s="501" t="s">
        <v>35</v>
      </c>
      <c r="G258" s="500" t="s">
        <v>35</v>
      </c>
      <c r="H258" s="518">
        <v>1.6137000000000002E-5</v>
      </c>
      <c r="I258" s="510" t="s">
        <v>16</v>
      </c>
      <c r="J258" s="507"/>
      <c r="K258" s="501"/>
      <c r="L258" s="520">
        <v>0</v>
      </c>
      <c r="M258" s="507" t="s">
        <v>372</v>
      </c>
    </row>
    <row r="259" spans="1:13" ht="24">
      <c r="A259" s="502" t="s">
        <v>386</v>
      </c>
      <c r="B259" s="503" t="s">
        <v>380</v>
      </c>
      <c r="C259" s="503" t="s">
        <v>1992</v>
      </c>
      <c r="D259" s="502" t="s">
        <v>1124</v>
      </c>
      <c r="E259" s="503" t="s">
        <v>16</v>
      </c>
      <c r="F259" s="503" t="s">
        <v>35</v>
      </c>
      <c r="G259" s="502" t="s">
        <v>35</v>
      </c>
      <c r="H259" s="517">
        <v>1.6137000000000002E-5</v>
      </c>
      <c r="I259" s="509" t="s">
        <v>16</v>
      </c>
      <c r="J259" s="506"/>
      <c r="K259" s="503"/>
      <c r="L259" s="513">
        <v>0</v>
      </c>
      <c r="M259" s="506" t="s">
        <v>372</v>
      </c>
    </row>
    <row r="260" spans="1:13" ht="24">
      <c r="A260" s="500" t="s">
        <v>386</v>
      </c>
      <c r="B260" s="501" t="s">
        <v>380</v>
      </c>
      <c r="C260" s="501" t="s">
        <v>1992</v>
      </c>
      <c r="D260" s="500" t="s">
        <v>1124</v>
      </c>
      <c r="E260" s="501" t="s">
        <v>16</v>
      </c>
      <c r="F260" s="501" t="s">
        <v>35</v>
      </c>
      <c r="G260" s="500" t="s">
        <v>35</v>
      </c>
      <c r="H260" s="518">
        <v>1.6137000000000002E-5</v>
      </c>
      <c r="I260" s="510" t="s">
        <v>16</v>
      </c>
      <c r="J260" s="507"/>
      <c r="K260" s="501"/>
      <c r="L260" s="520">
        <v>0</v>
      </c>
      <c r="M260" s="507" t="s">
        <v>372</v>
      </c>
    </row>
    <row r="261" spans="1:13" ht="24">
      <c r="A261" s="502" t="s">
        <v>386</v>
      </c>
      <c r="B261" s="503" t="s">
        <v>380</v>
      </c>
      <c r="C261" s="503" t="s">
        <v>1992</v>
      </c>
      <c r="D261" s="502" t="s">
        <v>1124</v>
      </c>
      <c r="E261" s="503" t="s">
        <v>16</v>
      </c>
      <c r="F261" s="503" t="s">
        <v>35</v>
      </c>
      <c r="G261" s="502" t="s">
        <v>35</v>
      </c>
      <c r="H261" s="517">
        <v>1.6137000000000002E-5</v>
      </c>
      <c r="I261" s="509" t="s">
        <v>16</v>
      </c>
      <c r="J261" s="506"/>
      <c r="K261" s="503"/>
      <c r="L261" s="513">
        <v>0</v>
      </c>
      <c r="M261" s="506" t="s">
        <v>372</v>
      </c>
    </row>
    <row r="262" spans="1:13" ht="24">
      <c r="A262" s="500" t="s">
        <v>386</v>
      </c>
      <c r="B262" s="501" t="s">
        <v>380</v>
      </c>
      <c r="C262" s="501" t="s">
        <v>1992</v>
      </c>
      <c r="D262" s="500" t="s">
        <v>1124</v>
      </c>
      <c r="E262" s="501" t="s">
        <v>16</v>
      </c>
      <c r="F262" s="501" t="s">
        <v>35</v>
      </c>
      <c r="G262" s="500" t="s">
        <v>35</v>
      </c>
      <c r="H262" s="518">
        <v>1.6137000000000002E-5</v>
      </c>
      <c r="I262" s="510" t="s">
        <v>16</v>
      </c>
      <c r="J262" s="507"/>
      <c r="K262" s="501"/>
      <c r="L262" s="520">
        <v>0</v>
      </c>
      <c r="M262" s="507" t="s">
        <v>372</v>
      </c>
    </row>
    <row r="263" spans="1:13" ht="24">
      <c r="A263" s="502" t="s">
        <v>387</v>
      </c>
      <c r="B263" s="503" t="s">
        <v>380</v>
      </c>
      <c r="C263" s="503" t="s">
        <v>1992</v>
      </c>
      <c r="D263" s="502" t="s">
        <v>1124</v>
      </c>
      <c r="E263" s="503" t="s">
        <v>16</v>
      </c>
      <c r="F263" s="503" t="s">
        <v>35</v>
      </c>
      <c r="G263" s="502" t="s">
        <v>35</v>
      </c>
      <c r="H263" s="517">
        <v>9.5225999999999999E-5</v>
      </c>
      <c r="I263" s="509" t="s">
        <v>16</v>
      </c>
      <c r="J263" s="506"/>
      <c r="K263" s="503"/>
      <c r="L263" s="513">
        <v>0</v>
      </c>
      <c r="M263" s="506" t="s">
        <v>372</v>
      </c>
    </row>
    <row r="264" spans="1:13" ht="24">
      <c r="A264" s="500" t="s">
        <v>387</v>
      </c>
      <c r="B264" s="501" t="s">
        <v>380</v>
      </c>
      <c r="C264" s="501" t="s">
        <v>1992</v>
      </c>
      <c r="D264" s="500" t="s">
        <v>1124</v>
      </c>
      <c r="E264" s="501" t="s">
        <v>16</v>
      </c>
      <c r="F264" s="501" t="s">
        <v>35</v>
      </c>
      <c r="G264" s="500" t="s">
        <v>35</v>
      </c>
      <c r="H264" s="518">
        <v>9.5225999999999999E-5</v>
      </c>
      <c r="I264" s="510" t="s">
        <v>16</v>
      </c>
      <c r="J264" s="507"/>
      <c r="K264" s="501"/>
      <c r="L264" s="520">
        <v>0</v>
      </c>
      <c r="M264" s="507" t="s">
        <v>372</v>
      </c>
    </row>
    <row r="265" spans="1:13" ht="24">
      <c r="A265" s="502" t="s">
        <v>387</v>
      </c>
      <c r="B265" s="503" t="s">
        <v>380</v>
      </c>
      <c r="C265" s="503" t="s">
        <v>1992</v>
      </c>
      <c r="D265" s="502" t="s">
        <v>1124</v>
      </c>
      <c r="E265" s="503" t="s">
        <v>16</v>
      </c>
      <c r="F265" s="503" t="s">
        <v>35</v>
      </c>
      <c r="G265" s="502" t="s">
        <v>35</v>
      </c>
      <c r="H265" s="517">
        <v>9.5125999999999997E-5</v>
      </c>
      <c r="I265" s="509" t="s">
        <v>16</v>
      </c>
      <c r="J265" s="506"/>
      <c r="K265" s="503"/>
      <c r="L265" s="513">
        <v>0</v>
      </c>
      <c r="M265" s="506" t="s">
        <v>372</v>
      </c>
    </row>
    <row r="266" spans="1:13" ht="24">
      <c r="A266" s="500" t="s">
        <v>387</v>
      </c>
      <c r="B266" s="501" t="s">
        <v>380</v>
      </c>
      <c r="C266" s="501" t="s">
        <v>1992</v>
      </c>
      <c r="D266" s="500" t="s">
        <v>1124</v>
      </c>
      <c r="E266" s="501" t="s">
        <v>16</v>
      </c>
      <c r="F266" s="501" t="s">
        <v>35</v>
      </c>
      <c r="G266" s="500" t="s">
        <v>35</v>
      </c>
      <c r="H266" s="518">
        <v>9.5225999999999999E-5</v>
      </c>
      <c r="I266" s="510" t="s">
        <v>16</v>
      </c>
      <c r="J266" s="507"/>
      <c r="K266" s="501"/>
      <c r="L266" s="520">
        <v>0</v>
      </c>
      <c r="M266" s="507" t="s">
        <v>372</v>
      </c>
    </row>
    <row r="267" spans="1:13" ht="24">
      <c r="A267" s="502" t="s">
        <v>387</v>
      </c>
      <c r="B267" s="503" t="s">
        <v>380</v>
      </c>
      <c r="C267" s="503" t="s">
        <v>1992</v>
      </c>
      <c r="D267" s="502" t="s">
        <v>1124</v>
      </c>
      <c r="E267" s="503" t="s">
        <v>16</v>
      </c>
      <c r="F267" s="503" t="s">
        <v>35</v>
      </c>
      <c r="G267" s="502" t="s">
        <v>35</v>
      </c>
      <c r="H267" s="517">
        <v>9.5225999999999999E-5</v>
      </c>
      <c r="I267" s="509" t="s">
        <v>16</v>
      </c>
      <c r="J267" s="506"/>
      <c r="K267" s="503"/>
      <c r="L267" s="513">
        <v>0</v>
      </c>
      <c r="M267" s="506" t="s">
        <v>372</v>
      </c>
    </row>
    <row r="268" spans="1:13" ht="24">
      <c r="A268" s="500" t="s">
        <v>387</v>
      </c>
      <c r="B268" s="501" t="s">
        <v>380</v>
      </c>
      <c r="C268" s="501" t="s">
        <v>1992</v>
      </c>
      <c r="D268" s="500" t="s">
        <v>1124</v>
      </c>
      <c r="E268" s="501" t="s">
        <v>16</v>
      </c>
      <c r="F268" s="501" t="s">
        <v>35</v>
      </c>
      <c r="G268" s="500" t="s">
        <v>35</v>
      </c>
      <c r="H268" s="518">
        <v>1.5361000000000001E-5</v>
      </c>
      <c r="I268" s="510" t="s">
        <v>16</v>
      </c>
      <c r="J268" s="507"/>
      <c r="K268" s="501"/>
      <c r="L268" s="520">
        <v>0</v>
      </c>
      <c r="M268" s="507" t="s">
        <v>372</v>
      </c>
    </row>
    <row r="269" spans="1:13" ht="24">
      <c r="A269" s="502" t="s">
        <v>387</v>
      </c>
      <c r="B269" s="503" t="s">
        <v>380</v>
      </c>
      <c r="C269" s="503" t="s">
        <v>1992</v>
      </c>
      <c r="D269" s="502" t="s">
        <v>1124</v>
      </c>
      <c r="E269" s="503" t="s">
        <v>16</v>
      </c>
      <c r="F269" s="503" t="s">
        <v>35</v>
      </c>
      <c r="G269" s="502" t="s">
        <v>35</v>
      </c>
      <c r="H269" s="517">
        <v>1.5361000000000001E-5</v>
      </c>
      <c r="I269" s="509" t="s">
        <v>16</v>
      </c>
      <c r="J269" s="506"/>
      <c r="K269" s="503"/>
      <c r="L269" s="513">
        <v>0</v>
      </c>
      <c r="M269" s="506" t="s">
        <v>372</v>
      </c>
    </row>
    <row r="270" spans="1:13" ht="24">
      <c r="A270" s="500" t="s">
        <v>387</v>
      </c>
      <c r="B270" s="501" t="s">
        <v>380</v>
      </c>
      <c r="C270" s="501" t="s">
        <v>1992</v>
      </c>
      <c r="D270" s="500" t="s">
        <v>1124</v>
      </c>
      <c r="E270" s="501" t="s">
        <v>16</v>
      </c>
      <c r="F270" s="501" t="s">
        <v>35</v>
      </c>
      <c r="G270" s="500" t="s">
        <v>35</v>
      </c>
      <c r="H270" s="518">
        <v>1.5361000000000001E-5</v>
      </c>
      <c r="I270" s="510" t="s">
        <v>16</v>
      </c>
      <c r="J270" s="507"/>
      <c r="K270" s="501"/>
      <c r="L270" s="520">
        <v>0</v>
      </c>
      <c r="M270" s="507" t="s">
        <v>372</v>
      </c>
    </row>
    <row r="271" spans="1:13" ht="24">
      <c r="A271" s="502" t="s">
        <v>387</v>
      </c>
      <c r="B271" s="503" t="s">
        <v>380</v>
      </c>
      <c r="C271" s="503" t="s">
        <v>1992</v>
      </c>
      <c r="D271" s="502" t="s">
        <v>1124</v>
      </c>
      <c r="E271" s="503" t="s">
        <v>16</v>
      </c>
      <c r="F271" s="503" t="s">
        <v>35</v>
      </c>
      <c r="G271" s="502" t="s">
        <v>35</v>
      </c>
      <c r="H271" s="517">
        <v>1.5770000000000001E-4</v>
      </c>
      <c r="I271" s="509" t="s">
        <v>16</v>
      </c>
      <c r="J271" s="506"/>
      <c r="K271" s="503"/>
      <c r="L271" s="513">
        <v>0</v>
      </c>
      <c r="M271" s="506" t="s">
        <v>372</v>
      </c>
    </row>
    <row r="272" spans="1:13" ht="24">
      <c r="A272" s="500" t="s">
        <v>387</v>
      </c>
      <c r="B272" s="501" t="s">
        <v>380</v>
      </c>
      <c r="C272" s="501" t="s">
        <v>1992</v>
      </c>
      <c r="D272" s="500" t="s">
        <v>1124</v>
      </c>
      <c r="E272" s="501" t="s">
        <v>16</v>
      </c>
      <c r="F272" s="501" t="s">
        <v>35</v>
      </c>
      <c r="G272" s="500" t="s">
        <v>35</v>
      </c>
      <c r="H272" s="518">
        <v>5.1749999999999997E-5</v>
      </c>
      <c r="I272" s="510" t="s">
        <v>16</v>
      </c>
      <c r="J272" s="507"/>
      <c r="K272" s="501"/>
      <c r="L272" s="520">
        <v>0</v>
      </c>
      <c r="M272" s="507" t="s">
        <v>372</v>
      </c>
    </row>
    <row r="273" spans="1:13" ht="36">
      <c r="A273" s="502" t="s">
        <v>1100</v>
      </c>
      <c r="B273" s="503" t="s">
        <v>380</v>
      </c>
      <c r="C273" s="503" t="s">
        <v>1992</v>
      </c>
      <c r="D273" s="502" t="s">
        <v>368</v>
      </c>
      <c r="E273" s="503" t="s">
        <v>16</v>
      </c>
      <c r="F273" s="503" t="s">
        <v>35</v>
      </c>
      <c r="G273" s="502" t="s">
        <v>35</v>
      </c>
      <c r="H273" s="517">
        <v>2.6185000000000001E-5</v>
      </c>
      <c r="I273" s="509" t="s">
        <v>16</v>
      </c>
      <c r="J273" s="506"/>
      <c r="K273" s="503"/>
      <c r="L273" s="513">
        <v>0</v>
      </c>
      <c r="M273" s="506" t="s">
        <v>372</v>
      </c>
    </row>
    <row r="274" spans="1:13" ht="36">
      <c r="A274" s="500" t="s">
        <v>1100</v>
      </c>
      <c r="B274" s="501" t="s">
        <v>380</v>
      </c>
      <c r="C274" s="501" t="s">
        <v>1992</v>
      </c>
      <c r="D274" s="500" t="s">
        <v>368</v>
      </c>
      <c r="E274" s="501" t="s">
        <v>16</v>
      </c>
      <c r="F274" s="501" t="s">
        <v>35</v>
      </c>
      <c r="G274" s="500" t="s">
        <v>35</v>
      </c>
      <c r="H274" s="518">
        <v>2.6185000000000001E-5</v>
      </c>
      <c r="I274" s="510" t="s">
        <v>16</v>
      </c>
      <c r="J274" s="507"/>
      <c r="K274" s="501"/>
      <c r="L274" s="520">
        <v>0</v>
      </c>
      <c r="M274" s="507" t="s">
        <v>372</v>
      </c>
    </row>
    <row r="275" spans="1:13" ht="36">
      <c r="A275" s="502" t="s">
        <v>1100</v>
      </c>
      <c r="B275" s="503" t="s">
        <v>380</v>
      </c>
      <c r="C275" s="503" t="s">
        <v>1992</v>
      </c>
      <c r="D275" s="502" t="s">
        <v>368</v>
      </c>
      <c r="E275" s="503" t="s">
        <v>16</v>
      </c>
      <c r="F275" s="503" t="s">
        <v>35</v>
      </c>
      <c r="G275" s="502" t="s">
        <v>35</v>
      </c>
      <c r="H275" s="517">
        <v>2.6185000000000001E-5</v>
      </c>
      <c r="I275" s="509" t="s">
        <v>16</v>
      </c>
      <c r="J275" s="506"/>
      <c r="K275" s="503"/>
      <c r="L275" s="513">
        <v>0</v>
      </c>
      <c r="M275" s="506" t="s">
        <v>372</v>
      </c>
    </row>
    <row r="276" spans="1:13" ht="36">
      <c r="A276" s="500" t="s">
        <v>1100</v>
      </c>
      <c r="B276" s="501" t="s">
        <v>380</v>
      </c>
      <c r="C276" s="501" t="s">
        <v>1992</v>
      </c>
      <c r="D276" s="500" t="s">
        <v>368</v>
      </c>
      <c r="E276" s="501" t="s">
        <v>16</v>
      </c>
      <c r="F276" s="501" t="s">
        <v>35</v>
      </c>
      <c r="G276" s="500" t="s">
        <v>35</v>
      </c>
      <c r="H276" s="518">
        <v>2.6185000000000001E-5</v>
      </c>
      <c r="I276" s="510" t="s">
        <v>16</v>
      </c>
      <c r="J276" s="507"/>
      <c r="K276" s="501"/>
      <c r="L276" s="520">
        <v>0</v>
      </c>
      <c r="M276" s="507" t="s">
        <v>372</v>
      </c>
    </row>
    <row r="277" spans="1:13" ht="36">
      <c r="A277" s="502" t="s">
        <v>1100</v>
      </c>
      <c r="B277" s="503" t="s">
        <v>380</v>
      </c>
      <c r="C277" s="503" t="s">
        <v>1992</v>
      </c>
      <c r="D277" s="502" t="s">
        <v>368</v>
      </c>
      <c r="E277" s="503" t="s">
        <v>16</v>
      </c>
      <c r="F277" s="503" t="s">
        <v>35</v>
      </c>
      <c r="G277" s="502" t="s">
        <v>35</v>
      </c>
      <c r="H277" s="517">
        <v>2.6185000000000001E-5</v>
      </c>
      <c r="I277" s="509" t="s">
        <v>16</v>
      </c>
      <c r="J277" s="506"/>
      <c r="K277" s="503"/>
      <c r="L277" s="513">
        <v>0</v>
      </c>
      <c r="M277" s="506" t="s">
        <v>372</v>
      </c>
    </row>
    <row r="278" spans="1:13" ht="36">
      <c r="A278" s="500" t="s">
        <v>1100</v>
      </c>
      <c r="B278" s="501" t="s">
        <v>380</v>
      </c>
      <c r="C278" s="501" t="s">
        <v>1992</v>
      </c>
      <c r="D278" s="500" t="s">
        <v>368</v>
      </c>
      <c r="E278" s="501" t="s">
        <v>16</v>
      </c>
      <c r="F278" s="501" t="s">
        <v>35</v>
      </c>
      <c r="G278" s="500" t="s">
        <v>35</v>
      </c>
      <c r="H278" s="518">
        <v>2.525E-5</v>
      </c>
      <c r="I278" s="510" t="s">
        <v>16</v>
      </c>
      <c r="J278" s="507"/>
      <c r="K278" s="501"/>
      <c r="L278" s="520">
        <v>0</v>
      </c>
      <c r="M278" s="507" t="s">
        <v>372</v>
      </c>
    </row>
    <row r="279" spans="1:13" ht="36">
      <c r="A279" s="502" t="s">
        <v>1100</v>
      </c>
      <c r="B279" s="503" t="s">
        <v>380</v>
      </c>
      <c r="C279" s="503" t="s">
        <v>1992</v>
      </c>
      <c r="D279" s="502" t="s">
        <v>368</v>
      </c>
      <c r="E279" s="503" t="s">
        <v>16</v>
      </c>
      <c r="F279" s="503" t="s">
        <v>35</v>
      </c>
      <c r="G279" s="502" t="s">
        <v>35</v>
      </c>
      <c r="H279" s="517">
        <v>1.615E-5</v>
      </c>
      <c r="I279" s="509" t="s">
        <v>16</v>
      </c>
      <c r="J279" s="506"/>
      <c r="K279" s="503"/>
      <c r="L279" s="513">
        <v>0</v>
      </c>
      <c r="M279" s="506" t="s">
        <v>372</v>
      </c>
    </row>
    <row r="280" spans="1:13" ht="36">
      <c r="A280" s="500" t="s">
        <v>1100</v>
      </c>
      <c r="B280" s="501" t="s">
        <v>380</v>
      </c>
      <c r="C280" s="501" t="s">
        <v>1992</v>
      </c>
      <c r="D280" s="500" t="s">
        <v>368</v>
      </c>
      <c r="E280" s="501" t="s">
        <v>16</v>
      </c>
      <c r="F280" s="501" t="s">
        <v>35</v>
      </c>
      <c r="G280" s="500" t="s">
        <v>35</v>
      </c>
      <c r="H280" s="518">
        <v>1.7887E-5</v>
      </c>
      <c r="I280" s="510" t="s">
        <v>16</v>
      </c>
      <c r="J280" s="507"/>
      <c r="K280" s="501"/>
      <c r="L280" s="520">
        <v>0</v>
      </c>
      <c r="M280" s="507" t="s">
        <v>372</v>
      </c>
    </row>
    <row r="281" spans="1:13" ht="36">
      <c r="A281" s="502" t="s">
        <v>1100</v>
      </c>
      <c r="B281" s="503" t="s">
        <v>380</v>
      </c>
      <c r="C281" s="503" t="s">
        <v>1992</v>
      </c>
      <c r="D281" s="502" t="s">
        <v>368</v>
      </c>
      <c r="E281" s="503" t="s">
        <v>16</v>
      </c>
      <c r="F281" s="503" t="s">
        <v>35</v>
      </c>
      <c r="G281" s="502" t="s">
        <v>35</v>
      </c>
      <c r="H281" s="517">
        <v>3.1813999999999997E-5</v>
      </c>
      <c r="I281" s="509" t="s">
        <v>16</v>
      </c>
      <c r="J281" s="506"/>
      <c r="K281" s="503"/>
      <c r="L281" s="513">
        <v>0</v>
      </c>
      <c r="M281" s="506" t="s">
        <v>372</v>
      </c>
    </row>
    <row r="282" spans="1:13" ht="36">
      <c r="A282" s="500" t="s">
        <v>1100</v>
      </c>
      <c r="B282" s="501" t="s">
        <v>380</v>
      </c>
      <c r="C282" s="501" t="s">
        <v>1992</v>
      </c>
      <c r="D282" s="500" t="s">
        <v>368</v>
      </c>
      <c r="E282" s="501" t="s">
        <v>16</v>
      </c>
      <c r="F282" s="501" t="s">
        <v>35</v>
      </c>
      <c r="G282" s="500" t="s">
        <v>35</v>
      </c>
      <c r="H282" s="518">
        <v>3.1395E-5</v>
      </c>
      <c r="I282" s="510" t="s">
        <v>16</v>
      </c>
      <c r="J282" s="507"/>
      <c r="K282" s="501"/>
      <c r="L282" s="520">
        <v>0</v>
      </c>
      <c r="M282" s="507" t="s">
        <v>372</v>
      </c>
    </row>
    <row r="283" spans="1:13" ht="36">
      <c r="A283" s="502" t="s">
        <v>1100</v>
      </c>
      <c r="B283" s="503" t="s">
        <v>380</v>
      </c>
      <c r="C283" s="503" t="s">
        <v>1992</v>
      </c>
      <c r="D283" s="502" t="s">
        <v>368</v>
      </c>
      <c r="E283" s="503" t="s">
        <v>16</v>
      </c>
      <c r="F283" s="503" t="s">
        <v>35</v>
      </c>
      <c r="G283" s="502" t="s">
        <v>35</v>
      </c>
      <c r="H283" s="517">
        <v>3.1569999999999998E-5</v>
      </c>
      <c r="I283" s="509" t="s">
        <v>16</v>
      </c>
      <c r="J283" s="506"/>
      <c r="K283" s="503"/>
      <c r="L283" s="513">
        <v>0</v>
      </c>
      <c r="M283" s="506" t="s">
        <v>372</v>
      </c>
    </row>
    <row r="284" spans="1:13" ht="36">
      <c r="A284" s="500" t="s">
        <v>1100</v>
      </c>
      <c r="B284" s="501" t="s">
        <v>380</v>
      </c>
      <c r="C284" s="501" t="s">
        <v>1992</v>
      </c>
      <c r="D284" s="500" t="s">
        <v>368</v>
      </c>
      <c r="E284" s="501" t="s">
        <v>16</v>
      </c>
      <c r="F284" s="501" t="s">
        <v>35</v>
      </c>
      <c r="G284" s="500" t="s">
        <v>35</v>
      </c>
      <c r="H284" s="518">
        <v>3.2026999999999997E-5</v>
      </c>
      <c r="I284" s="510" t="s">
        <v>16</v>
      </c>
      <c r="J284" s="507"/>
      <c r="K284" s="501"/>
      <c r="L284" s="520">
        <v>0</v>
      </c>
      <c r="M284" s="507" t="s">
        <v>372</v>
      </c>
    </row>
    <row r="285" spans="1:13" ht="24">
      <c r="A285" s="502" t="s">
        <v>277</v>
      </c>
      <c r="B285" s="503" t="s">
        <v>380</v>
      </c>
      <c r="C285" s="503" t="s">
        <v>1992</v>
      </c>
      <c r="D285" s="502" t="s">
        <v>368</v>
      </c>
      <c r="E285" s="503" t="s">
        <v>16</v>
      </c>
      <c r="F285" s="503" t="s">
        <v>35</v>
      </c>
      <c r="G285" s="502" t="s">
        <v>35</v>
      </c>
      <c r="H285" s="517">
        <v>2.9181999999999999E-5</v>
      </c>
      <c r="I285" s="509" t="s">
        <v>16</v>
      </c>
      <c r="J285" s="506"/>
      <c r="K285" s="503"/>
      <c r="L285" s="513">
        <v>0</v>
      </c>
      <c r="M285" s="506" t="s">
        <v>372</v>
      </c>
    </row>
    <row r="286" spans="1:13" ht="24">
      <c r="A286" s="500" t="s">
        <v>277</v>
      </c>
      <c r="B286" s="501" t="s">
        <v>380</v>
      </c>
      <c r="C286" s="501" t="s">
        <v>1992</v>
      </c>
      <c r="D286" s="500" t="s">
        <v>368</v>
      </c>
      <c r="E286" s="501" t="s">
        <v>16</v>
      </c>
      <c r="F286" s="501" t="s">
        <v>35</v>
      </c>
      <c r="G286" s="500" t="s">
        <v>35</v>
      </c>
      <c r="H286" s="518">
        <v>2.9201999999999999E-5</v>
      </c>
      <c r="I286" s="510" t="s">
        <v>16</v>
      </c>
      <c r="J286" s="507"/>
      <c r="K286" s="501"/>
      <c r="L286" s="520">
        <v>0</v>
      </c>
      <c r="M286" s="507" t="s">
        <v>372</v>
      </c>
    </row>
    <row r="287" spans="1:13" ht="24">
      <c r="A287" s="502" t="s">
        <v>277</v>
      </c>
      <c r="B287" s="503" t="s">
        <v>380</v>
      </c>
      <c r="C287" s="503" t="s">
        <v>1992</v>
      </c>
      <c r="D287" s="502" t="s">
        <v>368</v>
      </c>
      <c r="E287" s="503" t="s">
        <v>16</v>
      </c>
      <c r="F287" s="503" t="s">
        <v>35</v>
      </c>
      <c r="G287" s="502" t="s">
        <v>35</v>
      </c>
      <c r="H287" s="517">
        <v>2.8153999999999998E-5</v>
      </c>
      <c r="I287" s="509" t="s">
        <v>16</v>
      </c>
      <c r="J287" s="506"/>
      <c r="K287" s="503"/>
      <c r="L287" s="513">
        <v>0</v>
      </c>
      <c r="M287" s="506" t="s">
        <v>372</v>
      </c>
    </row>
    <row r="288" spans="1:13" ht="24">
      <c r="A288" s="500" t="s">
        <v>277</v>
      </c>
      <c r="B288" s="501" t="s">
        <v>380</v>
      </c>
      <c r="C288" s="501" t="s">
        <v>1992</v>
      </c>
      <c r="D288" s="500" t="s">
        <v>368</v>
      </c>
      <c r="E288" s="501" t="s">
        <v>16</v>
      </c>
      <c r="F288" s="501" t="s">
        <v>35</v>
      </c>
      <c r="G288" s="500" t="s">
        <v>35</v>
      </c>
      <c r="H288" s="518">
        <v>2.6831000000000001E-5</v>
      </c>
      <c r="I288" s="510" t="s">
        <v>16</v>
      </c>
      <c r="J288" s="507"/>
      <c r="K288" s="501"/>
      <c r="L288" s="520">
        <v>0</v>
      </c>
      <c r="M288" s="507" t="s">
        <v>372</v>
      </c>
    </row>
    <row r="289" spans="1:13" ht="24">
      <c r="A289" s="502" t="s">
        <v>277</v>
      </c>
      <c r="B289" s="503" t="s">
        <v>380</v>
      </c>
      <c r="C289" s="503" t="s">
        <v>1992</v>
      </c>
      <c r="D289" s="502" t="s">
        <v>368</v>
      </c>
      <c r="E289" s="503" t="s">
        <v>16</v>
      </c>
      <c r="F289" s="503" t="s">
        <v>35</v>
      </c>
      <c r="G289" s="502" t="s">
        <v>35</v>
      </c>
      <c r="H289" s="517">
        <v>2.6614999999999998E-5</v>
      </c>
      <c r="I289" s="509" t="s">
        <v>16</v>
      </c>
      <c r="J289" s="506"/>
      <c r="K289" s="503"/>
      <c r="L289" s="513">
        <v>0</v>
      </c>
      <c r="M289" s="506" t="s">
        <v>372</v>
      </c>
    </row>
    <row r="290" spans="1:13" ht="24">
      <c r="A290" s="500" t="s">
        <v>277</v>
      </c>
      <c r="B290" s="501" t="s">
        <v>380</v>
      </c>
      <c r="C290" s="501" t="s">
        <v>1992</v>
      </c>
      <c r="D290" s="500" t="s">
        <v>368</v>
      </c>
      <c r="E290" s="501" t="s">
        <v>16</v>
      </c>
      <c r="F290" s="501" t="s">
        <v>35</v>
      </c>
      <c r="G290" s="500" t="s">
        <v>35</v>
      </c>
      <c r="H290" s="518">
        <v>2.7698000000000001E-5</v>
      </c>
      <c r="I290" s="510" t="s">
        <v>16</v>
      </c>
      <c r="J290" s="507"/>
      <c r="K290" s="501"/>
      <c r="L290" s="520">
        <v>0</v>
      </c>
      <c r="M290" s="507" t="s">
        <v>372</v>
      </c>
    </row>
    <row r="291" spans="1:13" ht="24">
      <c r="A291" s="502" t="s">
        <v>277</v>
      </c>
      <c r="B291" s="503" t="s">
        <v>380</v>
      </c>
      <c r="C291" s="503" t="s">
        <v>1992</v>
      </c>
      <c r="D291" s="502" t="s">
        <v>368</v>
      </c>
      <c r="E291" s="503" t="s">
        <v>16</v>
      </c>
      <c r="F291" s="503" t="s">
        <v>35</v>
      </c>
      <c r="G291" s="502" t="s">
        <v>35</v>
      </c>
      <c r="H291" s="517">
        <v>1.4603000000000001E-5</v>
      </c>
      <c r="I291" s="509" t="s">
        <v>16</v>
      </c>
      <c r="J291" s="506"/>
      <c r="K291" s="503"/>
      <c r="L291" s="513">
        <v>0</v>
      </c>
      <c r="M291" s="506" t="s">
        <v>372</v>
      </c>
    </row>
    <row r="292" spans="1:13" ht="24">
      <c r="A292" s="500" t="s">
        <v>277</v>
      </c>
      <c r="B292" s="501" t="s">
        <v>380</v>
      </c>
      <c r="C292" s="501" t="s">
        <v>1992</v>
      </c>
      <c r="D292" s="500" t="s">
        <v>368</v>
      </c>
      <c r="E292" s="501" t="s">
        <v>16</v>
      </c>
      <c r="F292" s="501" t="s">
        <v>35</v>
      </c>
      <c r="G292" s="500" t="s">
        <v>35</v>
      </c>
      <c r="H292" s="518">
        <v>1.4595E-5</v>
      </c>
      <c r="I292" s="510" t="s">
        <v>16</v>
      </c>
      <c r="J292" s="507"/>
      <c r="K292" s="501"/>
      <c r="L292" s="520">
        <v>0</v>
      </c>
      <c r="M292" s="507" t="s">
        <v>372</v>
      </c>
    </row>
    <row r="293" spans="1:13" ht="24">
      <c r="A293" s="502" t="s">
        <v>277</v>
      </c>
      <c r="B293" s="503" t="s">
        <v>380</v>
      </c>
      <c r="C293" s="503" t="s">
        <v>1992</v>
      </c>
      <c r="D293" s="502" t="s">
        <v>368</v>
      </c>
      <c r="E293" s="503" t="s">
        <v>16</v>
      </c>
      <c r="F293" s="503" t="s">
        <v>35</v>
      </c>
      <c r="G293" s="502" t="s">
        <v>35</v>
      </c>
      <c r="H293" s="517">
        <v>1.3264999999999999E-5</v>
      </c>
      <c r="I293" s="509" t="s">
        <v>16</v>
      </c>
      <c r="J293" s="506"/>
      <c r="K293" s="503"/>
      <c r="L293" s="513">
        <v>0</v>
      </c>
      <c r="M293" s="506" t="s">
        <v>372</v>
      </c>
    </row>
    <row r="294" spans="1:13" ht="24">
      <c r="A294" s="500" t="s">
        <v>277</v>
      </c>
      <c r="B294" s="501" t="s">
        <v>380</v>
      </c>
      <c r="C294" s="501" t="s">
        <v>1992</v>
      </c>
      <c r="D294" s="500" t="s">
        <v>368</v>
      </c>
      <c r="E294" s="501" t="s">
        <v>16</v>
      </c>
      <c r="F294" s="501" t="s">
        <v>35</v>
      </c>
      <c r="G294" s="500" t="s">
        <v>35</v>
      </c>
      <c r="H294" s="518">
        <v>1.4842E-5</v>
      </c>
      <c r="I294" s="510" t="s">
        <v>16</v>
      </c>
      <c r="J294" s="507"/>
      <c r="K294" s="501"/>
      <c r="L294" s="520">
        <v>0</v>
      </c>
      <c r="M294" s="507" t="s">
        <v>372</v>
      </c>
    </row>
    <row r="295" spans="1:13">
      <c r="A295" s="502" t="s">
        <v>10</v>
      </c>
      <c r="B295" s="503" t="s">
        <v>380</v>
      </c>
      <c r="C295" s="503" t="s">
        <v>1992</v>
      </c>
      <c r="D295" s="502" t="s">
        <v>368</v>
      </c>
      <c r="E295" s="503" t="s">
        <v>16</v>
      </c>
      <c r="F295" s="503" t="s">
        <v>35</v>
      </c>
      <c r="G295" s="502" t="s">
        <v>35</v>
      </c>
      <c r="H295" s="517">
        <v>4.0732000000000002E-5</v>
      </c>
      <c r="I295" s="509" t="s">
        <v>16</v>
      </c>
      <c r="J295" s="506"/>
      <c r="K295" s="503"/>
      <c r="L295" s="513">
        <v>0</v>
      </c>
      <c r="M295" s="506" t="s">
        <v>372</v>
      </c>
    </row>
    <row r="296" spans="1:13">
      <c r="A296" s="500" t="s">
        <v>10</v>
      </c>
      <c r="B296" s="501" t="s">
        <v>380</v>
      </c>
      <c r="C296" s="501" t="s">
        <v>1992</v>
      </c>
      <c r="D296" s="500" t="s">
        <v>368</v>
      </c>
      <c r="E296" s="501" t="s">
        <v>16</v>
      </c>
      <c r="F296" s="501" t="s">
        <v>35</v>
      </c>
      <c r="G296" s="500" t="s">
        <v>35</v>
      </c>
      <c r="H296" s="518">
        <v>4.0819999999999999E-5</v>
      </c>
      <c r="I296" s="510" t="s">
        <v>16</v>
      </c>
      <c r="J296" s="507"/>
      <c r="K296" s="501"/>
      <c r="L296" s="520">
        <v>0</v>
      </c>
      <c r="M296" s="507" t="s">
        <v>372</v>
      </c>
    </row>
    <row r="297" spans="1:13">
      <c r="A297" s="502" t="s">
        <v>10</v>
      </c>
      <c r="B297" s="503" t="s">
        <v>380</v>
      </c>
      <c r="C297" s="503" t="s">
        <v>1992</v>
      </c>
      <c r="D297" s="502" t="s">
        <v>368</v>
      </c>
      <c r="E297" s="503" t="s">
        <v>16</v>
      </c>
      <c r="F297" s="503" t="s">
        <v>35</v>
      </c>
      <c r="G297" s="502" t="s">
        <v>35</v>
      </c>
      <c r="H297" s="517">
        <v>4.0818000000000001E-5</v>
      </c>
      <c r="I297" s="509" t="s">
        <v>16</v>
      </c>
      <c r="J297" s="506"/>
      <c r="K297" s="503"/>
      <c r="L297" s="513">
        <v>0</v>
      </c>
      <c r="M297" s="506" t="s">
        <v>372</v>
      </c>
    </row>
    <row r="298" spans="1:13">
      <c r="A298" s="500" t="s">
        <v>10</v>
      </c>
      <c r="B298" s="501" t="s">
        <v>380</v>
      </c>
      <c r="C298" s="501" t="s">
        <v>1992</v>
      </c>
      <c r="D298" s="500" t="s">
        <v>368</v>
      </c>
      <c r="E298" s="501" t="s">
        <v>16</v>
      </c>
      <c r="F298" s="501" t="s">
        <v>35</v>
      </c>
      <c r="G298" s="500" t="s">
        <v>35</v>
      </c>
      <c r="H298" s="518">
        <v>4.0818999999999997E-5</v>
      </c>
      <c r="I298" s="510" t="s">
        <v>16</v>
      </c>
      <c r="J298" s="507"/>
      <c r="K298" s="501"/>
      <c r="L298" s="520">
        <v>0</v>
      </c>
      <c r="M298" s="507" t="s">
        <v>372</v>
      </c>
    </row>
    <row r="299" spans="1:13">
      <c r="A299" s="502" t="s">
        <v>10</v>
      </c>
      <c r="B299" s="503" t="s">
        <v>380</v>
      </c>
      <c r="C299" s="503" t="s">
        <v>1992</v>
      </c>
      <c r="D299" s="502" t="s">
        <v>368</v>
      </c>
      <c r="E299" s="503" t="s">
        <v>16</v>
      </c>
      <c r="F299" s="503" t="s">
        <v>35</v>
      </c>
      <c r="G299" s="502" t="s">
        <v>35</v>
      </c>
      <c r="H299" s="517">
        <v>4.0414999999999998E-5</v>
      </c>
      <c r="I299" s="509" t="s">
        <v>16</v>
      </c>
      <c r="J299" s="506"/>
      <c r="K299" s="503"/>
      <c r="L299" s="513">
        <v>0</v>
      </c>
      <c r="M299" s="506" t="s">
        <v>372</v>
      </c>
    </row>
    <row r="300" spans="1:13">
      <c r="A300" s="500" t="s">
        <v>10</v>
      </c>
      <c r="B300" s="501" t="s">
        <v>380</v>
      </c>
      <c r="C300" s="501" t="s">
        <v>1992</v>
      </c>
      <c r="D300" s="500" t="s">
        <v>368</v>
      </c>
      <c r="E300" s="501" t="s">
        <v>16</v>
      </c>
      <c r="F300" s="501" t="s">
        <v>35</v>
      </c>
      <c r="G300" s="500" t="s">
        <v>35</v>
      </c>
      <c r="H300" s="518">
        <v>4.0414999999999998E-5</v>
      </c>
      <c r="I300" s="510" t="s">
        <v>16</v>
      </c>
      <c r="J300" s="507"/>
      <c r="K300" s="501"/>
      <c r="L300" s="520">
        <v>0</v>
      </c>
      <c r="M300" s="507" t="s">
        <v>372</v>
      </c>
    </row>
    <row r="301" spans="1:13">
      <c r="A301" s="502" t="s">
        <v>10</v>
      </c>
      <c r="B301" s="503" t="s">
        <v>380</v>
      </c>
      <c r="C301" s="503" t="s">
        <v>1992</v>
      </c>
      <c r="D301" s="502" t="s">
        <v>368</v>
      </c>
      <c r="E301" s="503" t="s">
        <v>16</v>
      </c>
      <c r="F301" s="503" t="s">
        <v>35</v>
      </c>
      <c r="G301" s="502" t="s">
        <v>35</v>
      </c>
      <c r="H301" s="517">
        <v>4.0414999999999998E-5</v>
      </c>
      <c r="I301" s="509" t="s">
        <v>16</v>
      </c>
      <c r="J301" s="506"/>
      <c r="K301" s="503"/>
      <c r="L301" s="513">
        <v>0</v>
      </c>
      <c r="M301" s="506" t="s">
        <v>372</v>
      </c>
    </row>
    <row r="302" spans="1:13">
      <c r="A302" s="500" t="s">
        <v>10</v>
      </c>
      <c r="B302" s="501" t="s">
        <v>380</v>
      </c>
      <c r="C302" s="501" t="s">
        <v>1992</v>
      </c>
      <c r="D302" s="500" t="s">
        <v>368</v>
      </c>
      <c r="E302" s="501" t="s">
        <v>16</v>
      </c>
      <c r="F302" s="501" t="s">
        <v>35</v>
      </c>
      <c r="G302" s="500" t="s">
        <v>35</v>
      </c>
      <c r="H302" s="518">
        <v>1.1718999999999999E-4</v>
      </c>
      <c r="I302" s="510" t="s">
        <v>16</v>
      </c>
      <c r="J302" s="507"/>
      <c r="K302" s="501"/>
      <c r="L302" s="520">
        <v>0</v>
      </c>
      <c r="M302" s="507" t="s">
        <v>372</v>
      </c>
    </row>
    <row r="303" spans="1:13" ht="24">
      <c r="A303" s="502" t="s">
        <v>1143</v>
      </c>
      <c r="B303" s="503" t="s">
        <v>380</v>
      </c>
      <c r="C303" s="503" t="s">
        <v>1992</v>
      </c>
      <c r="D303" s="502" t="s">
        <v>368</v>
      </c>
      <c r="E303" s="503" t="s">
        <v>16</v>
      </c>
      <c r="F303" s="503" t="s">
        <v>35</v>
      </c>
      <c r="G303" s="502" t="s">
        <v>35</v>
      </c>
      <c r="H303" s="517">
        <v>2.9802999999999999E-5</v>
      </c>
      <c r="I303" s="509" t="s">
        <v>16</v>
      </c>
      <c r="J303" s="506"/>
      <c r="K303" s="503"/>
      <c r="L303" s="513">
        <v>0</v>
      </c>
      <c r="M303" s="506" t="s">
        <v>372</v>
      </c>
    </row>
    <row r="304" spans="1:13" ht="24">
      <c r="A304" s="500" t="s">
        <v>1143</v>
      </c>
      <c r="B304" s="501" t="s">
        <v>380</v>
      </c>
      <c r="C304" s="501" t="s">
        <v>1992</v>
      </c>
      <c r="D304" s="500" t="s">
        <v>368</v>
      </c>
      <c r="E304" s="501" t="s">
        <v>16</v>
      </c>
      <c r="F304" s="501" t="s">
        <v>35</v>
      </c>
      <c r="G304" s="500" t="s">
        <v>35</v>
      </c>
      <c r="H304" s="518">
        <v>6.7725999999999995E-5</v>
      </c>
      <c r="I304" s="510" t="s">
        <v>16</v>
      </c>
      <c r="J304" s="507"/>
      <c r="K304" s="501"/>
      <c r="L304" s="520">
        <v>0</v>
      </c>
      <c r="M304" s="507" t="s">
        <v>372</v>
      </c>
    </row>
    <row r="305" spans="1:13" ht="24">
      <c r="A305" s="502" t="s">
        <v>1143</v>
      </c>
      <c r="B305" s="503" t="s">
        <v>380</v>
      </c>
      <c r="C305" s="503" t="s">
        <v>1992</v>
      </c>
      <c r="D305" s="502" t="s">
        <v>368</v>
      </c>
      <c r="E305" s="503" t="s">
        <v>16</v>
      </c>
      <c r="F305" s="503" t="s">
        <v>35</v>
      </c>
      <c r="G305" s="502" t="s">
        <v>35</v>
      </c>
      <c r="H305" s="517">
        <v>6.7231999999999996E-5</v>
      </c>
      <c r="I305" s="509" t="s">
        <v>16</v>
      </c>
      <c r="J305" s="506"/>
      <c r="K305" s="503"/>
      <c r="L305" s="513">
        <v>0</v>
      </c>
      <c r="M305" s="506" t="s">
        <v>372</v>
      </c>
    </row>
    <row r="306" spans="1:13" ht="24">
      <c r="A306" s="500" t="s">
        <v>1143</v>
      </c>
      <c r="B306" s="501" t="s">
        <v>380</v>
      </c>
      <c r="C306" s="501" t="s">
        <v>1992</v>
      </c>
      <c r="D306" s="500" t="s">
        <v>368</v>
      </c>
      <c r="E306" s="501" t="s">
        <v>16</v>
      </c>
      <c r="F306" s="501" t="s">
        <v>35</v>
      </c>
      <c r="G306" s="500" t="s">
        <v>35</v>
      </c>
      <c r="H306" s="518">
        <v>6.5877000000000006E-5</v>
      </c>
      <c r="I306" s="510" t="s">
        <v>16</v>
      </c>
      <c r="J306" s="507"/>
      <c r="K306" s="501"/>
      <c r="L306" s="520">
        <v>0</v>
      </c>
      <c r="M306" s="507" t="s">
        <v>372</v>
      </c>
    </row>
    <row r="307" spans="1:13" ht="24">
      <c r="A307" s="502" t="s">
        <v>1143</v>
      </c>
      <c r="B307" s="503" t="s">
        <v>380</v>
      </c>
      <c r="C307" s="503" t="s">
        <v>1992</v>
      </c>
      <c r="D307" s="502" t="s">
        <v>368</v>
      </c>
      <c r="E307" s="503" t="s">
        <v>16</v>
      </c>
      <c r="F307" s="503" t="s">
        <v>35</v>
      </c>
      <c r="G307" s="502" t="s">
        <v>35</v>
      </c>
      <c r="H307" s="517">
        <v>6.5877000000000006E-5</v>
      </c>
      <c r="I307" s="509" t="s">
        <v>16</v>
      </c>
      <c r="J307" s="506"/>
      <c r="K307" s="503"/>
      <c r="L307" s="513">
        <v>0</v>
      </c>
      <c r="M307" s="506" t="s">
        <v>372</v>
      </c>
    </row>
    <row r="308" spans="1:13" ht="24">
      <c r="A308" s="500" t="s">
        <v>1143</v>
      </c>
      <c r="B308" s="501" t="s">
        <v>380</v>
      </c>
      <c r="C308" s="501" t="s">
        <v>1992</v>
      </c>
      <c r="D308" s="500" t="s">
        <v>368</v>
      </c>
      <c r="E308" s="501" t="s">
        <v>16</v>
      </c>
      <c r="F308" s="501" t="s">
        <v>35</v>
      </c>
      <c r="G308" s="500" t="s">
        <v>35</v>
      </c>
      <c r="H308" s="518">
        <v>6.5142999999999996E-5</v>
      </c>
      <c r="I308" s="510" t="s">
        <v>16</v>
      </c>
      <c r="J308" s="507"/>
      <c r="K308" s="501"/>
      <c r="L308" s="520">
        <v>0</v>
      </c>
      <c r="M308" s="507" t="s">
        <v>372</v>
      </c>
    </row>
    <row r="309" spans="1:13" ht="24">
      <c r="A309" s="502" t="s">
        <v>1143</v>
      </c>
      <c r="B309" s="503" t="s">
        <v>380</v>
      </c>
      <c r="C309" s="503" t="s">
        <v>1992</v>
      </c>
      <c r="D309" s="502" t="s">
        <v>368</v>
      </c>
      <c r="E309" s="503" t="s">
        <v>16</v>
      </c>
      <c r="F309" s="503" t="s">
        <v>35</v>
      </c>
      <c r="G309" s="502" t="s">
        <v>35</v>
      </c>
      <c r="H309" s="517">
        <v>6.1817999999999997E-5</v>
      </c>
      <c r="I309" s="509" t="s">
        <v>16</v>
      </c>
      <c r="J309" s="506"/>
      <c r="K309" s="503"/>
      <c r="L309" s="513">
        <v>0</v>
      </c>
      <c r="M309" s="506" t="s">
        <v>372</v>
      </c>
    </row>
    <row r="310" spans="1:13" ht="24">
      <c r="A310" s="500" t="s">
        <v>1143</v>
      </c>
      <c r="B310" s="501" t="s">
        <v>380</v>
      </c>
      <c r="C310" s="501" t="s">
        <v>1992</v>
      </c>
      <c r="D310" s="500" t="s">
        <v>368</v>
      </c>
      <c r="E310" s="501" t="s">
        <v>16</v>
      </c>
      <c r="F310" s="501" t="s">
        <v>35</v>
      </c>
      <c r="G310" s="500" t="s">
        <v>35</v>
      </c>
      <c r="H310" s="518">
        <v>6.3823000000000002E-5</v>
      </c>
      <c r="I310" s="510" t="s">
        <v>16</v>
      </c>
      <c r="J310" s="507"/>
      <c r="K310" s="501"/>
      <c r="L310" s="520">
        <v>0</v>
      </c>
      <c r="M310" s="507" t="s">
        <v>372</v>
      </c>
    </row>
    <row r="311" spans="1:13" ht="24">
      <c r="A311" s="502" t="s">
        <v>1143</v>
      </c>
      <c r="B311" s="503" t="s">
        <v>380</v>
      </c>
      <c r="C311" s="503" t="s">
        <v>1992</v>
      </c>
      <c r="D311" s="502" t="s">
        <v>368</v>
      </c>
      <c r="E311" s="503" t="s">
        <v>16</v>
      </c>
      <c r="F311" s="503" t="s">
        <v>35</v>
      </c>
      <c r="G311" s="502" t="s">
        <v>35</v>
      </c>
      <c r="H311" s="517">
        <v>6.5222000000000007E-5</v>
      </c>
      <c r="I311" s="509" t="s">
        <v>16</v>
      </c>
      <c r="J311" s="506"/>
      <c r="K311" s="503"/>
      <c r="L311" s="513">
        <v>0</v>
      </c>
      <c r="M311" s="506" t="s">
        <v>372</v>
      </c>
    </row>
    <row r="312" spans="1:13" ht="24">
      <c r="A312" s="500" t="s">
        <v>1143</v>
      </c>
      <c r="B312" s="501" t="s">
        <v>380</v>
      </c>
      <c r="C312" s="501" t="s">
        <v>1992</v>
      </c>
      <c r="D312" s="500" t="s">
        <v>368</v>
      </c>
      <c r="E312" s="501" t="s">
        <v>16</v>
      </c>
      <c r="F312" s="501" t="s">
        <v>35</v>
      </c>
      <c r="G312" s="500" t="s">
        <v>35</v>
      </c>
      <c r="H312" s="518">
        <v>6.7169999999999996E-5</v>
      </c>
      <c r="I312" s="510" t="s">
        <v>16</v>
      </c>
      <c r="J312" s="507"/>
      <c r="K312" s="501"/>
      <c r="L312" s="520">
        <v>0</v>
      </c>
      <c r="M312" s="507" t="s">
        <v>372</v>
      </c>
    </row>
    <row r="313" spans="1:13" ht="24">
      <c r="A313" s="502" t="s">
        <v>381</v>
      </c>
      <c r="B313" s="503" t="s">
        <v>380</v>
      </c>
      <c r="C313" s="503" t="s">
        <v>1992</v>
      </c>
      <c r="D313" s="502" t="s">
        <v>368</v>
      </c>
      <c r="E313" s="503" t="s">
        <v>16</v>
      </c>
      <c r="F313" s="503" t="s">
        <v>35</v>
      </c>
      <c r="G313" s="502" t="s">
        <v>35</v>
      </c>
      <c r="H313" s="517">
        <v>3.8449999999999999E-5</v>
      </c>
      <c r="I313" s="509" t="s">
        <v>16</v>
      </c>
      <c r="J313" s="506"/>
      <c r="K313" s="503"/>
      <c r="L313" s="513">
        <v>0</v>
      </c>
      <c r="M313" s="506" t="s">
        <v>372</v>
      </c>
    </row>
    <row r="314" spans="1:13" ht="24">
      <c r="A314" s="500" t="s">
        <v>381</v>
      </c>
      <c r="B314" s="501" t="s">
        <v>380</v>
      </c>
      <c r="C314" s="501" t="s">
        <v>1992</v>
      </c>
      <c r="D314" s="500" t="s">
        <v>368</v>
      </c>
      <c r="E314" s="501" t="s">
        <v>16</v>
      </c>
      <c r="F314" s="501" t="s">
        <v>35</v>
      </c>
      <c r="G314" s="500" t="s">
        <v>35</v>
      </c>
      <c r="H314" s="518">
        <v>3.8449999999999999E-5</v>
      </c>
      <c r="I314" s="510" t="s">
        <v>16</v>
      </c>
      <c r="J314" s="507"/>
      <c r="K314" s="501"/>
      <c r="L314" s="520">
        <v>0</v>
      </c>
      <c r="M314" s="507" t="s">
        <v>372</v>
      </c>
    </row>
    <row r="315" spans="1:13" ht="24">
      <c r="A315" s="502" t="s">
        <v>381</v>
      </c>
      <c r="B315" s="503" t="s">
        <v>380</v>
      </c>
      <c r="C315" s="503" t="s">
        <v>1992</v>
      </c>
      <c r="D315" s="502" t="s">
        <v>368</v>
      </c>
      <c r="E315" s="503" t="s">
        <v>16</v>
      </c>
      <c r="F315" s="503" t="s">
        <v>35</v>
      </c>
      <c r="G315" s="502" t="s">
        <v>35</v>
      </c>
      <c r="H315" s="517">
        <v>3.8449999999999999E-5</v>
      </c>
      <c r="I315" s="509" t="s">
        <v>16</v>
      </c>
      <c r="J315" s="506"/>
      <c r="K315" s="503"/>
      <c r="L315" s="513">
        <v>0</v>
      </c>
      <c r="M315" s="506" t="s">
        <v>372</v>
      </c>
    </row>
    <row r="316" spans="1:13" ht="24">
      <c r="A316" s="500" t="s">
        <v>381</v>
      </c>
      <c r="B316" s="501" t="s">
        <v>380</v>
      </c>
      <c r="C316" s="501" t="s">
        <v>1992</v>
      </c>
      <c r="D316" s="500" t="s">
        <v>368</v>
      </c>
      <c r="E316" s="501" t="s">
        <v>16</v>
      </c>
      <c r="F316" s="501" t="s">
        <v>35</v>
      </c>
      <c r="G316" s="500" t="s">
        <v>35</v>
      </c>
      <c r="H316" s="518">
        <v>2.4349999999999999E-5</v>
      </c>
      <c r="I316" s="510" t="s">
        <v>16</v>
      </c>
      <c r="J316" s="507"/>
      <c r="K316" s="501"/>
      <c r="L316" s="520">
        <v>0</v>
      </c>
      <c r="M316" s="507" t="s">
        <v>372</v>
      </c>
    </row>
    <row r="317" spans="1:13" ht="24">
      <c r="A317" s="502" t="s">
        <v>381</v>
      </c>
      <c r="B317" s="503" t="s">
        <v>380</v>
      </c>
      <c r="C317" s="503" t="s">
        <v>1992</v>
      </c>
      <c r="D317" s="502" t="s">
        <v>368</v>
      </c>
      <c r="E317" s="503" t="s">
        <v>16</v>
      </c>
      <c r="F317" s="503" t="s">
        <v>35</v>
      </c>
      <c r="G317" s="502" t="s">
        <v>35</v>
      </c>
      <c r="H317" s="517">
        <v>2.4349999999999999E-5</v>
      </c>
      <c r="I317" s="509" t="s">
        <v>16</v>
      </c>
      <c r="J317" s="506"/>
      <c r="K317" s="503"/>
      <c r="L317" s="513">
        <v>0</v>
      </c>
      <c r="M317" s="506" t="s">
        <v>372</v>
      </c>
    </row>
    <row r="318" spans="1:13" ht="24">
      <c r="A318" s="500" t="s">
        <v>381</v>
      </c>
      <c r="B318" s="501" t="s">
        <v>380</v>
      </c>
      <c r="C318" s="501" t="s">
        <v>1992</v>
      </c>
      <c r="D318" s="500" t="s">
        <v>368</v>
      </c>
      <c r="E318" s="501" t="s">
        <v>16</v>
      </c>
      <c r="F318" s="501" t="s">
        <v>35</v>
      </c>
      <c r="G318" s="500" t="s">
        <v>35</v>
      </c>
      <c r="H318" s="518">
        <v>2.4349999999999999E-5</v>
      </c>
      <c r="I318" s="510" t="s">
        <v>16</v>
      </c>
      <c r="J318" s="507"/>
      <c r="K318" s="501"/>
      <c r="L318" s="520">
        <v>0</v>
      </c>
      <c r="M318" s="507" t="s">
        <v>372</v>
      </c>
    </row>
    <row r="319" spans="1:13" ht="24">
      <c r="A319" s="502" t="s">
        <v>381</v>
      </c>
      <c r="B319" s="503" t="s">
        <v>380</v>
      </c>
      <c r="C319" s="503" t="s">
        <v>1992</v>
      </c>
      <c r="D319" s="502" t="s">
        <v>368</v>
      </c>
      <c r="E319" s="503" t="s">
        <v>16</v>
      </c>
      <c r="F319" s="503" t="s">
        <v>35</v>
      </c>
      <c r="G319" s="502" t="s">
        <v>35</v>
      </c>
      <c r="H319" s="517">
        <v>2.4349999999999999E-5</v>
      </c>
      <c r="I319" s="509" t="s">
        <v>16</v>
      </c>
      <c r="J319" s="506"/>
      <c r="K319" s="503"/>
      <c r="L319" s="513">
        <v>0</v>
      </c>
      <c r="M319" s="506" t="s">
        <v>372</v>
      </c>
    </row>
    <row r="320" spans="1:13" ht="24">
      <c r="A320" s="500" t="s">
        <v>381</v>
      </c>
      <c r="B320" s="501" t="s">
        <v>380</v>
      </c>
      <c r="C320" s="501" t="s">
        <v>1992</v>
      </c>
      <c r="D320" s="500" t="s">
        <v>368</v>
      </c>
      <c r="E320" s="501" t="s">
        <v>16</v>
      </c>
      <c r="F320" s="501" t="s">
        <v>35</v>
      </c>
      <c r="G320" s="500" t="s">
        <v>35</v>
      </c>
      <c r="H320" s="518">
        <v>2.4349999999999999E-5</v>
      </c>
      <c r="I320" s="510" t="s">
        <v>16</v>
      </c>
      <c r="J320" s="507"/>
      <c r="K320" s="501"/>
      <c r="L320" s="520">
        <v>0</v>
      </c>
      <c r="M320" s="507" t="s">
        <v>372</v>
      </c>
    </row>
    <row r="321" spans="1:13" ht="24">
      <c r="A321" s="502" t="s">
        <v>381</v>
      </c>
      <c r="B321" s="503" t="s">
        <v>380</v>
      </c>
      <c r="C321" s="503" t="s">
        <v>1992</v>
      </c>
      <c r="D321" s="502" t="s">
        <v>368</v>
      </c>
      <c r="E321" s="503" t="s">
        <v>16</v>
      </c>
      <c r="F321" s="503" t="s">
        <v>35</v>
      </c>
      <c r="G321" s="502" t="s">
        <v>35</v>
      </c>
      <c r="H321" s="517">
        <v>2.4349999999999999E-5</v>
      </c>
      <c r="I321" s="509" t="s">
        <v>16</v>
      </c>
      <c r="J321" s="506"/>
      <c r="K321" s="503"/>
      <c r="L321" s="513">
        <v>0</v>
      </c>
      <c r="M321" s="506" t="s">
        <v>372</v>
      </c>
    </row>
    <row r="322" spans="1:13" ht="24">
      <c r="A322" s="500" t="s">
        <v>381</v>
      </c>
      <c r="B322" s="501" t="s">
        <v>380</v>
      </c>
      <c r="C322" s="501" t="s">
        <v>1992</v>
      </c>
      <c r="D322" s="500" t="s">
        <v>368</v>
      </c>
      <c r="E322" s="501" t="s">
        <v>16</v>
      </c>
      <c r="F322" s="501" t="s">
        <v>35</v>
      </c>
      <c r="G322" s="500" t="s">
        <v>35</v>
      </c>
      <c r="H322" s="518">
        <v>2.4349999999999999E-5</v>
      </c>
      <c r="I322" s="510" t="s">
        <v>16</v>
      </c>
      <c r="J322" s="507"/>
      <c r="K322" s="501"/>
      <c r="L322" s="520">
        <v>0</v>
      </c>
      <c r="M322" s="507" t="s">
        <v>372</v>
      </c>
    </row>
    <row r="323" spans="1:13" ht="24">
      <c r="A323" s="502" t="s">
        <v>5</v>
      </c>
      <c r="B323" s="503" t="s">
        <v>380</v>
      </c>
      <c r="C323" s="503" t="s">
        <v>1992</v>
      </c>
      <c r="D323" s="502" t="s">
        <v>368</v>
      </c>
      <c r="E323" s="503" t="s">
        <v>16</v>
      </c>
      <c r="F323" s="503" t="s">
        <v>35</v>
      </c>
      <c r="G323" s="502" t="s">
        <v>35</v>
      </c>
      <c r="H323" s="517">
        <v>3.8380999999999997E-5</v>
      </c>
      <c r="I323" s="509" t="s">
        <v>16</v>
      </c>
      <c r="J323" s="506"/>
      <c r="K323" s="503"/>
      <c r="L323" s="513">
        <v>0</v>
      </c>
      <c r="M323" s="506" t="s">
        <v>372</v>
      </c>
    </row>
    <row r="324" spans="1:13" ht="24">
      <c r="A324" s="500" t="s">
        <v>5</v>
      </c>
      <c r="B324" s="501" t="s">
        <v>380</v>
      </c>
      <c r="C324" s="501" t="s">
        <v>1992</v>
      </c>
      <c r="D324" s="500" t="s">
        <v>368</v>
      </c>
      <c r="E324" s="501" t="s">
        <v>16</v>
      </c>
      <c r="F324" s="501" t="s">
        <v>35</v>
      </c>
      <c r="G324" s="500" t="s">
        <v>35</v>
      </c>
      <c r="H324" s="518">
        <v>3.8423999999999997E-5</v>
      </c>
      <c r="I324" s="510" t="s">
        <v>16</v>
      </c>
      <c r="J324" s="507"/>
      <c r="K324" s="501"/>
      <c r="L324" s="520">
        <v>0</v>
      </c>
      <c r="M324" s="507" t="s">
        <v>372</v>
      </c>
    </row>
    <row r="325" spans="1:13">
      <c r="A325" s="502" t="s">
        <v>9</v>
      </c>
      <c r="B325" s="503" t="s">
        <v>380</v>
      </c>
      <c r="C325" s="503" t="s">
        <v>1992</v>
      </c>
      <c r="D325" s="502" t="s">
        <v>368</v>
      </c>
      <c r="E325" s="503" t="s">
        <v>16</v>
      </c>
      <c r="F325" s="503" t="s">
        <v>35</v>
      </c>
      <c r="G325" s="502" t="s">
        <v>35</v>
      </c>
      <c r="H325" s="517">
        <v>7.7262999999999995E-5</v>
      </c>
      <c r="I325" s="509" t="s">
        <v>16</v>
      </c>
      <c r="J325" s="506"/>
      <c r="K325" s="503"/>
      <c r="L325" s="513">
        <v>0</v>
      </c>
      <c r="M325" s="506" t="s">
        <v>372</v>
      </c>
    </row>
    <row r="326" spans="1:13">
      <c r="A326" s="500" t="s">
        <v>9</v>
      </c>
      <c r="B326" s="501" t="s">
        <v>380</v>
      </c>
      <c r="C326" s="501" t="s">
        <v>1992</v>
      </c>
      <c r="D326" s="500" t="s">
        <v>368</v>
      </c>
      <c r="E326" s="501" t="s">
        <v>16</v>
      </c>
      <c r="F326" s="501" t="s">
        <v>35</v>
      </c>
      <c r="G326" s="500" t="s">
        <v>35</v>
      </c>
      <c r="H326" s="518">
        <v>8.4530999999999994E-5</v>
      </c>
      <c r="I326" s="510" t="s">
        <v>16</v>
      </c>
      <c r="J326" s="507"/>
      <c r="K326" s="501"/>
      <c r="L326" s="520">
        <v>0</v>
      </c>
      <c r="M326" s="507" t="s">
        <v>372</v>
      </c>
    </row>
    <row r="327" spans="1:13">
      <c r="A327" s="502" t="s">
        <v>9</v>
      </c>
      <c r="B327" s="503" t="s">
        <v>380</v>
      </c>
      <c r="C327" s="503" t="s">
        <v>1992</v>
      </c>
      <c r="D327" s="502" t="s">
        <v>368</v>
      </c>
      <c r="E327" s="503" t="s">
        <v>16</v>
      </c>
      <c r="F327" s="503" t="s">
        <v>35</v>
      </c>
      <c r="G327" s="502" t="s">
        <v>35</v>
      </c>
      <c r="H327" s="517">
        <v>8.2532000000000002E-5</v>
      </c>
      <c r="I327" s="509" t="s">
        <v>16</v>
      </c>
      <c r="J327" s="506"/>
      <c r="K327" s="503"/>
      <c r="L327" s="513">
        <v>0</v>
      </c>
      <c r="M327" s="506" t="s">
        <v>372</v>
      </c>
    </row>
    <row r="328" spans="1:13">
      <c r="A328" s="500" t="s">
        <v>9</v>
      </c>
      <c r="B328" s="501" t="s">
        <v>380</v>
      </c>
      <c r="C328" s="501" t="s">
        <v>1992</v>
      </c>
      <c r="D328" s="500" t="s">
        <v>368</v>
      </c>
      <c r="E328" s="501" t="s">
        <v>16</v>
      </c>
      <c r="F328" s="501" t="s">
        <v>35</v>
      </c>
      <c r="G328" s="500" t="s">
        <v>35</v>
      </c>
      <c r="H328" s="518">
        <v>7.9893000000000002E-5</v>
      </c>
      <c r="I328" s="510" t="s">
        <v>16</v>
      </c>
      <c r="J328" s="507"/>
      <c r="K328" s="501"/>
      <c r="L328" s="520">
        <v>0</v>
      </c>
      <c r="M328" s="507" t="s">
        <v>372</v>
      </c>
    </row>
    <row r="329" spans="1:13">
      <c r="A329" s="502" t="s">
        <v>9</v>
      </c>
      <c r="B329" s="503" t="s">
        <v>380</v>
      </c>
      <c r="C329" s="503" t="s">
        <v>1992</v>
      </c>
      <c r="D329" s="502" t="s">
        <v>368</v>
      </c>
      <c r="E329" s="503" t="s">
        <v>16</v>
      </c>
      <c r="F329" s="503" t="s">
        <v>35</v>
      </c>
      <c r="G329" s="502" t="s">
        <v>35</v>
      </c>
      <c r="H329" s="517">
        <v>7.7422000000000005E-5</v>
      </c>
      <c r="I329" s="509" t="s">
        <v>16</v>
      </c>
      <c r="J329" s="506"/>
      <c r="K329" s="503"/>
      <c r="L329" s="513">
        <v>0</v>
      </c>
      <c r="M329" s="506" t="s">
        <v>372</v>
      </c>
    </row>
    <row r="330" spans="1:13">
      <c r="A330" s="500" t="s">
        <v>9</v>
      </c>
      <c r="B330" s="501" t="s">
        <v>380</v>
      </c>
      <c r="C330" s="501" t="s">
        <v>1992</v>
      </c>
      <c r="D330" s="500" t="s">
        <v>368</v>
      </c>
      <c r="E330" s="501" t="s">
        <v>16</v>
      </c>
      <c r="F330" s="501" t="s">
        <v>35</v>
      </c>
      <c r="G330" s="500" t="s">
        <v>35</v>
      </c>
      <c r="H330" s="518">
        <v>8.8053000000000006E-5</v>
      </c>
      <c r="I330" s="510" t="s">
        <v>16</v>
      </c>
      <c r="J330" s="507"/>
      <c r="K330" s="501"/>
      <c r="L330" s="520">
        <v>0</v>
      </c>
      <c r="M330" s="507" t="s">
        <v>372</v>
      </c>
    </row>
    <row r="331" spans="1:13">
      <c r="A331" s="502" t="s">
        <v>9</v>
      </c>
      <c r="B331" s="503" t="s">
        <v>380</v>
      </c>
      <c r="C331" s="503" t="s">
        <v>1992</v>
      </c>
      <c r="D331" s="502" t="s">
        <v>368</v>
      </c>
      <c r="E331" s="503" t="s">
        <v>16</v>
      </c>
      <c r="F331" s="503" t="s">
        <v>35</v>
      </c>
      <c r="G331" s="502" t="s">
        <v>35</v>
      </c>
      <c r="H331" s="517">
        <v>7.7585999999999999E-5</v>
      </c>
      <c r="I331" s="509" t="s">
        <v>16</v>
      </c>
      <c r="J331" s="506"/>
      <c r="K331" s="503"/>
      <c r="L331" s="513">
        <v>0</v>
      </c>
      <c r="M331" s="506" t="s">
        <v>372</v>
      </c>
    </row>
    <row r="332" spans="1:13">
      <c r="A332" s="500" t="s">
        <v>9</v>
      </c>
      <c r="B332" s="501" t="s">
        <v>380</v>
      </c>
      <c r="C332" s="501" t="s">
        <v>1992</v>
      </c>
      <c r="D332" s="500" t="s">
        <v>368</v>
      </c>
      <c r="E332" s="501" t="s">
        <v>16</v>
      </c>
      <c r="F332" s="501" t="s">
        <v>35</v>
      </c>
      <c r="G332" s="500" t="s">
        <v>35</v>
      </c>
      <c r="H332" s="518">
        <v>7.7503999999999995E-5</v>
      </c>
      <c r="I332" s="510" t="s">
        <v>16</v>
      </c>
      <c r="J332" s="507"/>
      <c r="K332" s="501"/>
      <c r="L332" s="520">
        <v>0</v>
      </c>
      <c r="M332" s="507" t="s">
        <v>372</v>
      </c>
    </row>
    <row r="333" spans="1:13">
      <c r="A333" s="502" t="s">
        <v>9</v>
      </c>
      <c r="B333" s="503" t="s">
        <v>380</v>
      </c>
      <c r="C333" s="503" t="s">
        <v>1992</v>
      </c>
      <c r="D333" s="502" t="s">
        <v>368</v>
      </c>
      <c r="E333" s="503" t="s">
        <v>16</v>
      </c>
      <c r="F333" s="503" t="s">
        <v>35</v>
      </c>
      <c r="G333" s="502" t="s">
        <v>35</v>
      </c>
      <c r="H333" s="517">
        <v>7.7669000000000005E-5</v>
      </c>
      <c r="I333" s="509" t="s">
        <v>16</v>
      </c>
      <c r="J333" s="506"/>
      <c r="K333" s="503"/>
      <c r="L333" s="513">
        <v>0</v>
      </c>
      <c r="M333" s="506" t="s">
        <v>372</v>
      </c>
    </row>
    <row r="334" spans="1:13" ht="24">
      <c r="A334" s="500" t="s">
        <v>384</v>
      </c>
      <c r="B334" s="501" t="s">
        <v>380</v>
      </c>
      <c r="C334" s="501" t="s">
        <v>1992</v>
      </c>
      <c r="D334" s="500" t="s">
        <v>368</v>
      </c>
      <c r="E334" s="501" t="s">
        <v>16</v>
      </c>
      <c r="F334" s="501" t="s">
        <v>35</v>
      </c>
      <c r="G334" s="500" t="s">
        <v>35</v>
      </c>
      <c r="H334" s="518">
        <v>2.2500000000000001E-6</v>
      </c>
      <c r="I334" s="510" t="s">
        <v>16</v>
      </c>
      <c r="J334" s="507"/>
      <c r="K334" s="501"/>
      <c r="L334" s="520">
        <v>0</v>
      </c>
      <c r="M334" s="507" t="s">
        <v>372</v>
      </c>
    </row>
    <row r="335" spans="1:13" ht="24">
      <c r="A335" s="502" t="s">
        <v>384</v>
      </c>
      <c r="B335" s="503" t="s">
        <v>380</v>
      </c>
      <c r="C335" s="503" t="s">
        <v>1992</v>
      </c>
      <c r="D335" s="502" t="s">
        <v>368</v>
      </c>
      <c r="E335" s="503" t="s">
        <v>16</v>
      </c>
      <c r="F335" s="503" t="s">
        <v>35</v>
      </c>
      <c r="G335" s="502" t="s">
        <v>35</v>
      </c>
      <c r="H335" s="517">
        <v>2.2500000000000001E-6</v>
      </c>
      <c r="I335" s="509" t="s">
        <v>16</v>
      </c>
      <c r="J335" s="506"/>
      <c r="K335" s="503"/>
      <c r="L335" s="513">
        <v>0</v>
      </c>
      <c r="M335" s="506" t="s">
        <v>372</v>
      </c>
    </row>
    <row r="336" spans="1:13" ht="24">
      <c r="A336" s="500" t="s">
        <v>384</v>
      </c>
      <c r="B336" s="501" t="s">
        <v>380</v>
      </c>
      <c r="C336" s="501" t="s">
        <v>1992</v>
      </c>
      <c r="D336" s="500" t="s">
        <v>368</v>
      </c>
      <c r="E336" s="501" t="s">
        <v>16</v>
      </c>
      <c r="F336" s="501" t="s">
        <v>35</v>
      </c>
      <c r="G336" s="500" t="s">
        <v>35</v>
      </c>
      <c r="H336" s="518">
        <v>2.2500000000000001E-6</v>
      </c>
      <c r="I336" s="510" t="s">
        <v>16</v>
      </c>
      <c r="J336" s="507"/>
      <c r="K336" s="501"/>
      <c r="L336" s="520">
        <v>0</v>
      </c>
      <c r="M336" s="507" t="s">
        <v>372</v>
      </c>
    </row>
    <row r="337" spans="1:13" ht="24">
      <c r="A337" s="502" t="s">
        <v>384</v>
      </c>
      <c r="B337" s="503" t="s">
        <v>380</v>
      </c>
      <c r="C337" s="503" t="s">
        <v>1992</v>
      </c>
      <c r="D337" s="502" t="s">
        <v>368</v>
      </c>
      <c r="E337" s="503" t="s">
        <v>16</v>
      </c>
      <c r="F337" s="503" t="s">
        <v>35</v>
      </c>
      <c r="G337" s="502" t="s">
        <v>35</v>
      </c>
      <c r="H337" s="517">
        <v>2.2500000000000001E-6</v>
      </c>
      <c r="I337" s="509" t="s">
        <v>16</v>
      </c>
      <c r="J337" s="506"/>
      <c r="K337" s="503"/>
      <c r="L337" s="513">
        <v>0</v>
      </c>
      <c r="M337" s="506" t="s">
        <v>372</v>
      </c>
    </row>
    <row r="338" spans="1:13" ht="24">
      <c r="A338" s="500" t="s">
        <v>384</v>
      </c>
      <c r="B338" s="501" t="s">
        <v>380</v>
      </c>
      <c r="C338" s="501" t="s">
        <v>1992</v>
      </c>
      <c r="D338" s="500" t="s">
        <v>368</v>
      </c>
      <c r="E338" s="501" t="s">
        <v>16</v>
      </c>
      <c r="F338" s="501" t="s">
        <v>35</v>
      </c>
      <c r="G338" s="500" t="s">
        <v>35</v>
      </c>
      <c r="H338" s="518">
        <v>2.2500000000000001E-6</v>
      </c>
      <c r="I338" s="510" t="s">
        <v>16</v>
      </c>
      <c r="J338" s="507"/>
      <c r="K338" s="501"/>
      <c r="L338" s="520">
        <v>0</v>
      </c>
      <c r="M338" s="507" t="s">
        <v>372</v>
      </c>
    </row>
    <row r="339" spans="1:13" ht="24">
      <c r="A339" s="502" t="s">
        <v>384</v>
      </c>
      <c r="B339" s="503" t="s">
        <v>380</v>
      </c>
      <c r="C339" s="503" t="s">
        <v>1992</v>
      </c>
      <c r="D339" s="502" t="s">
        <v>368</v>
      </c>
      <c r="E339" s="503" t="s">
        <v>16</v>
      </c>
      <c r="F339" s="503" t="s">
        <v>35</v>
      </c>
      <c r="G339" s="502" t="s">
        <v>35</v>
      </c>
      <c r="H339" s="517">
        <v>2.2500000000000001E-6</v>
      </c>
      <c r="I339" s="509" t="s">
        <v>16</v>
      </c>
      <c r="J339" s="506"/>
      <c r="K339" s="503"/>
      <c r="L339" s="513">
        <v>0</v>
      </c>
      <c r="M339" s="506" t="s">
        <v>372</v>
      </c>
    </row>
    <row r="340" spans="1:13" ht="24">
      <c r="A340" s="500" t="s">
        <v>384</v>
      </c>
      <c r="B340" s="501" t="s">
        <v>380</v>
      </c>
      <c r="C340" s="501" t="s">
        <v>1992</v>
      </c>
      <c r="D340" s="500" t="s">
        <v>368</v>
      </c>
      <c r="E340" s="501" t="s">
        <v>16</v>
      </c>
      <c r="F340" s="501" t="s">
        <v>35</v>
      </c>
      <c r="G340" s="500" t="s">
        <v>35</v>
      </c>
      <c r="H340" s="518">
        <v>2.2500000000000001E-6</v>
      </c>
      <c r="I340" s="510" t="s">
        <v>16</v>
      </c>
      <c r="J340" s="507"/>
      <c r="K340" s="501"/>
      <c r="L340" s="520">
        <v>0</v>
      </c>
      <c r="M340" s="507" t="s">
        <v>372</v>
      </c>
    </row>
    <row r="341" spans="1:13" ht="24">
      <c r="A341" s="502" t="s">
        <v>384</v>
      </c>
      <c r="B341" s="503" t="s">
        <v>380</v>
      </c>
      <c r="C341" s="503" t="s">
        <v>1992</v>
      </c>
      <c r="D341" s="502" t="s">
        <v>368</v>
      </c>
      <c r="E341" s="503" t="s">
        <v>16</v>
      </c>
      <c r="F341" s="503" t="s">
        <v>35</v>
      </c>
      <c r="G341" s="502" t="s">
        <v>35</v>
      </c>
      <c r="H341" s="517">
        <v>2.2500000000000001E-6</v>
      </c>
      <c r="I341" s="509" t="s">
        <v>16</v>
      </c>
      <c r="J341" s="506"/>
      <c r="K341" s="503"/>
      <c r="L341" s="513">
        <v>0</v>
      </c>
      <c r="M341" s="506" t="s">
        <v>372</v>
      </c>
    </row>
    <row r="342" spans="1:13" ht="24">
      <c r="A342" s="500" t="s">
        <v>384</v>
      </c>
      <c r="B342" s="501" t="s">
        <v>380</v>
      </c>
      <c r="C342" s="501" t="s">
        <v>1992</v>
      </c>
      <c r="D342" s="500" t="s">
        <v>368</v>
      </c>
      <c r="E342" s="501" t="s">
        <v>16</v>
      </c>
      <c r="F342" s="501" t="s">
        <v>35</v>
      </c>
      <c r="G342" s="500" t="s">
        <v>35</v>
      </c>
      <c r="H342" s="518">
        <v>2.2500000000000001E-6</v>
      </c>
      <c r="I342" s="510" t="s">
        <v>16</v>
      </c>
      <c r="J342" s="507"/>
      <c r="K342" s="501"/>
      <c r="L342" s="520">
        <v>0</v>
      </c>
      <c r="M342" s="507" t="s">
        <v>372</v>
      </c>
    </row>
    <row r="343" spans="1:13" ht="24">
      <c r="A343" s="502" t="s">
        <v>384</v>
      </c>
      <c r="B343" s="503" t="s">
        <v>380</v>
      </c>
      <c r="C343" s="503" t="s">
        <v>1992</v>
      </c>
      <c r="D343" s="502" t="s">
        <v>368</v>
      </c>
      <c r="E343" s="503" t="s">
        <v>16</v>
      </c>
      <c r="F343" s="503" t="s">
        <v>35</v>
      </c>
      <c r="G343" s="502" t="s">
        <v>35</v>
      </c>
      <c r="H343" s="517">
        <v>2.2500000000000001E-6</v>
      </c>
      <c r="I343" s="509" t="s">
        <v>16</v>
      </c>
      <c r="J343" s="506"/>
      <c r="K343" s="503"/>
      <c r="L343" s="513">
        <v>0</v>
      </c>
      <c r="M343" s="506" t="s">
        <v>372</v>
      </c>
    </row>
    <row r="344" spans="1:13" ht="24">
      <c r="A344" s="500" t="s">
        <v>384</v>
      </c>
      <c r="B344" s="501" t="s">
        <v>380</v>
      </c>
      <c r="C344" s="501" t="s">
        <v>1992</v>
      </c>
      <c r="D344" s="500" t="s">
        <v>368</v>
      </c>
      <c r="E344" s="501" t="s">
        <v>16</v>
      </c>
      <c r="F344" s="501" t="s">
        <v>35</v>
      </c>
      <c r="G344" s="500" t="s">
        <v>35</v>
      </c>
      <c r="H344" s="518">
        <v>2.2500000000000001E-6</v>
      </c>
      <c r="I344" s="510" t="s">
        <v>16</v>
      </c>
      <c r="J344" s="507"/>
      <c r="K344" s="501"/>
      <c r="L344" s="520">
        <v>0</v>
      </c>
      <c r="M344" s="507" t="s">
        <v>372</v>
      </c>
    </row>
    <row r="345" spans="1:13" ht="24">
      <c r="A345" s="502" t="s">
        <v>384</v>
      </c>
      <c r="B345" s="503" t="s">
        <v>380</v>
      </c>
      <c r="C345" s="503" t="s">
        <v>1992</v>
      </c>
      <c r="D345" s="502" t="s">
        <v>368</v>
      </c>
      <c r="E345" s="503" t="s">
        <v>16</v>
      </c>
      <c r="F345" s="503" t="s">
        <v>35</v>
      </c>
      <c r="G345" s="502" t="s">
        <v>35</v>
      </c>
      <c r="H345" s="517">
        <v>2.2500000000000001E-6</v>
      </c>
      <c r="I345" s="509" t="s">
        <v>16</v>
      </c>
      <c r="J345" s="506"/>
      <c r="K345" s="503"/>
      <c r="L345" s="513">
        <v>0</v>
      </c>
      <c r="M345" s="506" t="s">
        <v>372</v>
      </c>
    </row>
    <row r="346" spans="1:13" ht="24">
      <c r="A346" s="500" t="s">
        <v>386</v>
      </c>
      <c r="B346" s="501" t="s">
        <v>380</v>
      </c>
      <c r="C346" s="501" t="s">
        <v>1992</v>
      </c>
      <c r="D346" s="500" t="s">
        <v>368</v>
      </c>
      <c r="E346" s="501" t="s">
        <v>16</v>
      </c>
      <c r="F346" s="501" t="s">
        <v>35</v>
      </c>
      <c r="G346" s="500" t="s">
        <v>35</v>
      </c>
      <c r="H346" s="518">
        <v>3.7500000000000001E-6</v>
      </c>
      <c r="I346" s="510" t="s">
        <v>16</v>
      </c>
      <c r="J346" s="507"/>
      <c r="K346" s="501"/>
      <c r="L346" s="520">
        <v>0</v>
      </c>
      <c r="M346" s="507" t="s">
        <v>372</v>
      </c>
    </row>
    <row r="347" spans="1:13" ht="24">
      <c r="A347" s="502" t="s">
        <v>386</v>
      </c>
      <c r="B347" s="503" t="s">
        <v>380</v>
      </c>
      <c r="C347" s="503" t="s">
        <v>1992</v>
      </c>
      <c r="D347" s="502" t="s">
        <v>368</v>
      </c>
      <c r="E347" s="503" t="s">
        <v>16</v>
      </c>
      <c r="F347" s="503" t="s">
        <v>35</v>
      </c>
      <c r="G347" s="502" t="s">
        <v>35</v>
      </c>
      <c r="H347" s="517">
        <v>3.7500000000000001E-6</v>
      </c>
      <c r="I347" s="509" t="s">
        <v>16</v>
      </c>
      <c r="J347" s="506"/>
      <c r="K347" s="503"/>
      <c r="L347" s="513">
        <v>0</v>
      </c>
      <c r="M347" s="506" t="s">
        <v>372</v>
      </c>
    </row>
    <row r="348" spans="1:13" ht="24">
      <c r="A348" s="500" t="s">
        <v>386</v>
      </c>
      <c r="B348" s="501" t="s">
        <v>380</v>
      </c>
      <c r="C348" s="501" t="s">
        <v>1992</v>
      </c>
      <c r="D348" s="500" t="s">
        <v>368</v>
      </c>
      <c r="E348" s="501" t="s">
        <v>16</v>
      </c>
      <c r="F348" s="501" t="s">
        <v>35</v>
      </c>
      <c r="G348" s="500" t="s">
        <v>35</v>
      </c>
      <c r="H348" s="518">
        <v>3.7500000000000001E-6</v>
      </c>
      <c r="I348" s="510" t="s">
        <v>16</v>
      </c>
      <c r="J348" s="507"/>
      <c r="K348" s="501"/>
      <c r="L348" s="520">
        <v>0</v>
      </c>
      <c r="M348" s="507" t="s">
        <v>372</v>
      </c>
    </row>
    <row r="349" spans="1:13" ht="24">
      <c r="A349" s="502" t="s">
        <v>386</v>
      </c>
      <c r="B349" s="503" t="s">
        <v>380</v>
      </c>
      <c r="C349" s="503" t="s">
        <v>1992</v>
      </c>
      <c r="D349" s="502" t="s">
        <v>368</v>
      </c>
      <c r="E349" s="503" t="s">
        <v>16</v>
      </c>
      <c r="F349" s="503" t="s">
        <v>35</v>
      </c>
      <c r="G349" s="502" t="s">
        <v>35</v>
      </c>
      <c r="H349" s="517">
        <v>3.7500000000000001E-6</v>
      </c>
      <c r="I349" s="509" t="s">
        <v>16</v>
      </c>
      <c r="J349" s="506"/>
      <c r="K349" s="503"/>
      <c r="L349" s="513">
        <v>0</v>
      </c>
      <c r="M349" s="506" t="s">
        <v>372</v>
      </c>
    </row>
    <row r="350" spans="1:13" ht="24">
      <c r="A350" s="500" t="s">
        <v>386</v>
      </c>
      <c r="B350" s="501" t="s">
        <v>380</v>
      </c>
      <c r="C350" s="501" t="s">
        <v>1992</v>
      </c>
      <c r="D350" s="500" t="s">
        <v>368</v>
      </c>
      <c r="E350" s="501" t="s">
        <v>16</v>
      </c>
      <c r="F350" s="501" t="s">
        <v>35</v>
      </c>
      <c r="G350" s="500" t="s">
        <v>35</v>
      </c>
      <c r="H350" s="518">
        <v>3.7500000000000001E-6</v>
      </c>
      <c r="I350" s="510" t="s">
        <v>16</v>
      </c>
      <c r="J350" s="507"/>
      <c r="K350" s="501"/>
      <c r="L350" s="520">
        <v>0</v>
      </c>
      <c r="M350" s="507" t="s">
        <v>372</v>
      </c>
    </row>
    <row r="351" spans="1:13" ht="24">
      <c r="A351" s="502" t="s">
        <v>386</v>
      </c>
      <c r="B351" s="503" t="s">
        <v>380</v>
      </c>
      <c r="C351" s="503" t="s">
        <v>1992</v>
      </c>
      <c r="D351" s="502" t="s">
        <v>368</v>
      </c>
      <c r="E351" s="503" t="s">
        <v>16</v>
      </c>
      <c r="F351" s="503" t="s">
        <v>35</v>
      </c>
      <c r="G351" s="502" t="s">
        <v>35</v>
      </c>
      <c r="H351" s="517">
        <v>3.7500000000000001E-6</v>
      </c>
      <c r="I351" s="509" t="s">
        <v>16</v>
      </c>
      <c r="J351" s="506"/>
      <c r="K351" s="503"/>
      <c r="L351" s="513">
        <v>0</v>
      </c>
      <c r="M351" s="506" t="s">
        <v>372</v>
      </c>
    </row>
    <row r="352" spans="1:13" ht="24">
      <c r="A352" s="500" t="s">
        <v>386</v>
      </c>
      <c r="B352" s="501" t="s">
        <v>380</v>
      </c>
      <c r="C352" s="501" t="s">
        <v>1992</v>
      </c>
      <c r="D352" s="500" t="s">
        <v>368</v>
      </c>
      <c r="E352" s="501" t="s">
        <v>16</v>
      </c>
      <c r="F352" s="501" t="s">
        <v>35</v>
      </c>
      <c r="G352" s="500" t="s">
        <v>35</v>
      </c>
      <c r="H352" s="518">
        <v>3.7500000000000001E-6</v>
      </c>
      <c r="I352" s="510" t="s">
        <v>16</v>
      </c>
      <c r="J352" s="507"/>
      <c r="K352" s="501"/>
      <c r="L352" s="520">
        <v>0</v>
      </c>
      <c r="M352" s="507" t="s">
        <v>372</v>
      </c>
    </row>
    <row r="353" spans="1:13" ht="24">
      <c r="A353" s="502" t="s">
        <v>387</v>
      </c>
      <c r="B353" s="503" t="s">
        <v>380</v>
      </c>
      <c r="C353" s="503" t="s">
        <v>1992</v>
      </c>
      <c r="D353" s="502" t="s">
        <v>368</v>
      </c>
      <c r="E353" s="503" t="s">
        <v>16</v>
      </c>
      <c r="F353" s="503" t="s">
        <v>35</v>
      </c>
      <c r="G353" s="502" t="s">
        <v>35</v>
      </c>
      <c r="H353" s="517">
        <v>3.2183E-5</v>
      </c>
      <c r="I353" s="509" t="s">
        <v>16</v>
      </c>
      <c r="J353" s="506"/>
      <c r="K353" s="503"/>
      <c r="L353" s="513">
        <v>0</v>
      </c>
      <c r="M353" s="506" t="s">
        <v>372</v>
      </c>
    </row>
    <row r="354" spans="1:13" ht="24">
      <c r="A354" s="500" t="s">
        <v>387</v>
      </c>
      <c r="B354" s="501" t="s">
        <v>380</v>
      </c>
      <c r="C354" s="501" t="s">
        <v>1992</v>
      </c>
      <c r="D354" s="500" t="s">
        <v>368</v>
      </c>
      <c r="E354" s="501" t="s">
        <v>16</v>
      </c>
      <c r="F354" s="501" t="s">
        <v>35</v>
      </c>
      <c r="G354" s="500" t="s">
        <v>35</v>
      </c>
      <c r="H354" s="518">
        <v>3.2183E-5</v>
      </c>
      <c r="I354" s="510" t="s">
        <v>16</v>
      </c>
      <c r="J354" s="507"/>
      <c r="K354" s="501"/>
      <c r="L354" s="520">
        <v>0</v>
      </c>
      <c r="M354" s="507" t="s">
        <v>372</v>
      </c>
    </row>
    <row r="355" spans="1:13" ht="24">
      <c r="A355" s="502" t="s">
        <v>387</v>
      </c>
      <c r="B355" s="503" t="s">
        <v>380</v>
      </c>
      <c r="C355" s="503" t="s">
        <v>1992</v>
      </c>
      <c r="D355" s="502" t="s">
        <v>368</v>
      </c>
      <c r="E355" s="503" t="s">
        <v>16</v>
      </c>
      <c r="F355" s="503" t="s">
        <v>35</v>
      </c>
      <c r="G355" s="502" t="s">
        <v>35</v>
      </c>
      <c r="H355" s="517">
        <v>3.2183E-5</v>
      </c>
      <c r="I355" s="509" t="s">
        <v>16</v>
      </c>
      <c r="J355" s="506"/>
      <c r="K355" s="503"/>
      <c r="L355" s="513">
        <v>0</v>
      </c>
      <c r="M355" s="506" t="s">
        <v>372</v>
      </c>
    </row>
    <row r="356" spans="1:13" ht="24">
      <c r="A356" s="500" t="s">
        <v>387</v>
      </c>
      <c r="B356" s="501" t="s">
        <v>380</v>
      </c>
      <c r="C356" s="501" t="s">
        <v>1992</v>
      </c>
      <c r="D356" s="500" t="s">
        <v>368</v>
      </c>
      <c r="E356" s="501" t="s">
        <v>16</v>
      </c>
      <c r="F356" s="501" t="s">
        <v>35</v>
      </c>
      <c r="G356" s="500" t="s">
        <v>35</v>
      </c>
      <c r="H356" s="518">
        <v>3.2183E-5</v>
      </c>
      <c r="I356" s="510" t="s">
        <v>16</v>
      </c>
      <c r="J356" s="507"/>
      <c r="K356" s="501"/>
      <c r="L356" s="520">
        <v>0</v>
      </c>
      <c r="M356" s="507" t="s">
        <v>372</v>
      </c>
    </row>
    <row r="357" spans="1:13" ht="24">
      <c r="A357" s="502" t="s">
        <v>387</v>
      </c>
      <c r="B357" s="503" t="s">
        <v>380</v>
      </c>
      <c r="C357" s="503" t="s">
        <v>1992</v>
      </c>
      <c r="D357" s="502" t="s">
        <v>368</v>
      </c>
      <c r="E357" s="503" t="s">
        <v>16</v>
      </c>
      <c r="F357" s="503" t="s">
        <v>35</v>
      </c>
      <c r="G357" s="502" t="s">
        <v>35</v>
      </c>
      <c r="H357" s="517">
        <v>3.2183E-5</v>
      </c>
      <c r="I357" s="509" t="s">
        <v>16</v>
      </c>
      <c r="J357" s="506"/>
      <c r="K357" s="503"/>
      <c r="L357" s="513">
        <v>0</v>
      </c>
      <c r="M357" s="506" t="s">
        <v>372</v>
      </c>
    </row>
    <row r="358" spans="1:13" ht="24">
      <c r="A358" s="500" t="s">
        <v>387</v>
      </c>
      <c r="B358" s="501" t="s">
        <v>380</v>
      </c>
      <c r="C358" s="501" t="s">
        <v>1992</v>
      </c>
      <c r="D358" s="500" t="s">
        <v>368</v>
      </c>
      <c r="E358" s="501" t="s">
        <v>16</v>
      </c>
      <c r="F358" s="501" t="s">
        <v>35</v>
      </c>
      <c r="G358" s="500" t="s">
        <v>35</v>
      </c>
      <c r="H358" s="518">
        <v>5.4E-6</v>
      </c>
      <c r="I358" s="510" t="s">
        <v>16</v>
      </c>
      <c r="J358" s="507"/>
      <c r="K358" s="501"/>
      <c r="L358" s="520">
        <v>0</v>
      </c>
      <c r="M358" s="507" t="s">
        <v>372</v>
      </c>
    </row>
    <row r="359" spans="1:13" ht="24">
      <c r="A359" s="502" t="s">
        <v>387</v>
      </c>
      <c r="B359" s="503" t="s">
        <v>380</v>
      </c>
      <c r="C359" s="503" t="s">
        <v>1992</v>
      </c>
      <c r="D359" s="502" t="s">
        <v>368</v>
      </c>
      <c r="E359" s="503" t="s">
        <v>16</v>
      </c>
      <c r="F359" s="503" t="s">
        <v>35</v>
      </c>
      <c r="G359" s="502" t="s">
        <v>35</v>
      </c>
      <c r="H359" s="517">
        <v>5.4E-6</v>
      </c>
      <c r="I359" s="509" t="s">
        <v>16</v>
      </c>
      <c r="J359" s="506"/>
      <c r="K359" s="503"/>
      <c r="L359" s="513">
        <v>0</v>
      </c>
      <c r="M359" s="506" t="s">
        <v>372</v>
      </c>
    </row>
    <row r="360" spans="1:13" ht="24">
      <c r="A360" s="500" t="s">
        <v>387</v>
      </c>
      <c r="B360" s="501" t="s">
        <v>380</v>
      </c>
      <c r="C360" s="501" t="s">
        <v>1992</v>
      </c>
      <c r="D360" s="500" t="s">
        <v>368</v>
      </c>
      <c r="E360" s="501" t="s">
        <v>16</v>
      </c>
      <c r="F360" s="501" t="s">
        <v>35</v>
      </c>
      <c r="G360" s="500" t="s">
        <v>35</v>
      </c>
      <c r="H360" s="518">
        <v>5.4E-6</v>
      </c>
      <c r="I360" s="510" t="s">
        <v>16</v>
      </c>
      <c r="J360" s="507"/>
      <c r="K360" s="501"/>
      <c r="L360" s="520">
        <v>0</v>
      </c>
      <c r="M360" s="507" t="s">
        <v>372</v>
      </c>
    </row>
    <row r="361" spans="1:13">
      <c r="A361" s="502" t="s">
        <v>1114</v>
      </c>
      <c r="B361" s="503" t="s">
        <v>380</v>
      </c>
      <c r="C361" s="503" t="s">
        <v>1992</v>
      </c>
      <c r="D361" s="502" t="s">
        <v>368</v>
      </c>
      <c r="E361" s="503" t="s">
        <v>16</v>
      </c>
      <c r="F361" s="503" t="s">
        <v>35</v>
      </c>
      <c r="G361" s="502" t="s">
        <v>35</v>
      </c>
      <c r="H361" s="517">
        <v>3.5099999999999999E-5</v>
      </c>
      <c r="I361" s="509" t="s">
        <v>16</v>
      </c>
      <c r="J361" s="506"/>
      <c r="K361" s="503"/>
      <c r="L361" s="513">
        <v>0</v>
      </c>
      <c r="M361" s="506" t="s">
        <v>372</v>
      </c>
    </row>
    <row r="362" spans="1:13" ht="36">
      <c r="A362" s="500" t="s">
        <v>1100</v>
      </c>
      <c r="B362" s="501" t="s">
        <v>380</v>
      </c>
      <c r="C362" s="501" t="s">
        <v>1992</v>
      </c>
      <c r="D362" s="500" t="s">
        <v>370</v>
      </c>
      <c r="E362" s="501" t="s">
        <v>16</v>
      </c>
      <c r="F362" s="501" t="s">
        <v>35</v>
      </c>
      <c r="G362" s="500" t="s">
        <v>35</v>
      </c>
      <c r="H362" s="518">
        <v>1.0474E-5</v>
      </c>
      <c r="I362" s="510" t="s">
        <v>16</v>
      </c>
      <c r="J362" s="507"/>
      <c r="K362" s="501"/>
      <c r="L362" s="520">
        <v>0</v>
      </c>
      <c r="M362" s="507" t="s">
        <v>372</v>
      </c>
    </row>
    <row r="363" spans="1:13" ht="36">
      <c r="A363" s="502" t="s">
        <v>1100</v>
      </c>
      <c r="B363" s="503" t="s">
        <v>380</v>
      </c>
      <c r="C363" s="503" t="s">
        <v>1992</v>
      </c>
      <c r="D363" s="502" t="s">
        <v>370</v>
      </c>
      <c r="E363" s="503" t="s">
        <v>16</v>
      </c>
      <c r="F363" s="503" t="s">
        <v>35</v>
      </c>
      <c r="G363" s="502" t="s">
        <v>35</v>
      </c>
      <c r="H363" s="517">
        <v>1.0474E-5</v>
      </c>
      <c r="I363" s="509" t="s">
        <v>16</v>
      </c>
      <c r="J363" s="506"/>
      <c r="K363" s="503"/>
      <c r="L363" s="513">
        <v>0</v>
      </c>
      <c r="M363" s="506" t="s">
        <v>372</v>
      </c>
    </row>
    <row r="364" spans="1:13" ht="36">
      <c r="A364" s="500" t="s">
        <v>1100</v>
      </c>
      <c r="B364" s="501" t="s">
        <v>380</v>
      </c>
      <c r="C364" s="501" t="s">
        <v>1992</v>
      </c>
      <c r="D364" s="500" t="s">
        <v>370</v>
      </c>
      <c r="E364" s="501" t="s">
        <v>16</v>
      </c>
      <c r="F364" s="501" t="s">
        <v>35</v>
      </c>
      <c r="G364" s="500" t="s">
        <v>35</v>
      </c>
      <c r="H364" s="518">
        <v>1.0474E-5</v>
      </c>
      <c r="I364" s="510" t="s">
        <v>16</v>
      </c>
      <c r="J364" s="507"/>
      <c r="K364" s="501"/>
      <c r="L364" s="520">
        <v>0</v>
      </c>
      <c r="M364" s="507" t="s">
        <v>372</v>
      </c>
    </row>
    <row r="365" spans="1:13" ht="36">
      <c r="A365" s="502" t="s">
        <v>1100</v>
      </c>
      <c r="B365" s="503" t="s">
        <v>380</v>
      </c>
      <c r="C365" s="503" t="s">
        <v>1992</v>
      </c>
      <c r="D365" s="502" t="s">
        <v>370</v>
      </c>
      <c r="E365" s="503" t="s">
        <v>16</v>
      </c>
      <c r="F365" s="503" t="s">
        <v>35</v>
      </c>
      <c r="G365" s="502" t="s">
        <v>35</v>
      </c>
      <c r="H365" s="517">
        <v>1.0474E-5</v>
      </c>
      <c r="I365" s="509" t="s">
        <v>16</v>
      </c>
      <c r="J365" s="506"/>
      <c r="K365" s="503"/>
      <c r="L365" s="513">
        <v>0</v>
      </c>
      <c r="M365" s="506" t="s">
        <v>372</v>
      </c>
    </row>
    <row r="366" spans="1:13" ht="36">
      <c r="A366" s="500" t="s">
        <v>1100</v>
      </c>
      <c r="B366" s="501" t="s">
        <v>380</v>
      </c>
      <c r="C366" s="501" t="s">
        <v>1992</v>
      </c>
      <c r="D366" s="500" t="s">
        <v>370</v>
      </c>
      <c r="E366" s="501" t="s">
        <v>16</v>
      </c>
      <c r="F366" s="501" t="s">
        <v>35</v>
      </c>
      <c r="G366" s="500" t="s">
        <v>35</v>
      </c>
      <c r="H366" s="518">
        <v>1.0474E-5</v>
      </c>
      <c r="I366" s="510" t="s">
        <v>16</v>
      </c>
      <c r="J366" s="507"/>
      <c r="K366" s="501"/>
      <c r="L366" s="520">
        <v>0</v>
      </c>
      <c r="M366" s="507" t="s">
        <v>372</v>
      </c>
    </row>
    <row r="367" spans="1:13" ht="36">
      <c r="A367" s="502" t="s">
        <v>1100</v>
      </c>
      <c r="B367" s="503" t="s">
        <v>380</v>
      </c>
      <c r="C367" s="503" t="s">
        <v>1992</v>
      </c>
      <c r="D367" s="502" t="s">
        <v>370</v>
      </c>
      <c r="E367" s="503" t="s">
        <v>16</v>
      </c>
      <c r="F367" s="503" t="s">
        <v>35</v>
      </c>
      <c r="G367" s="502" t="s">
        <v>35</v>
      </c>
      <c r="H367" s="517">
        <v>1.01E-5</v>
      </c>
      <c r="I367" s="509" t="s">
        <v>16</v>
      </c>
      <c r="J367" s="506"/>
      <c r="K367" s="503"/>
      <c r="L367" s="513">
        <v>0</v>
      </c>
      <c r="M367" s="506" t="s">
        <v>372</v>
      </c>
    </row>
    <row r="368" spans="1:13" ht="36">
      <c r="A368" s="500" t="s">
        <v>1100</v>
      </c>
      <c r="B368" s="501" t="s">
        <v>380</v>
      </c>
      <c r="C368" s="501" t="s">
        <v>1992</v>
      </c>
      <c r="D368" s="500" t="s">
        <v>370</v>
      </c>
      <c r="E368" s="501" t="s">
        <v>16</v>
      </c>
      <c r="F368" s="501" t="s">
        <v>35</v>
      </c>
      <c r="G368" s="500" t="s">
        <v>35</v>
      </c>
      <c r="H368" s="518">
        <v>6.46E-6</v>
      </c>
      <c r="I368" s="510" t="s">
        <v>16</v>
      </c>
      <c r="J368" s="507"/>
      <c r="K368" s="501"/>
      <c r="L368" s="520">
        <v>0</v>
      </c>
      <c r="M368" s="507" t="s">
        <v>372</v>
      </c>
    </row>
    <row r="369" spans="1:13" ht="36">
      <c r="A369" s="502" t="s">
        <v>1100</v>
      </c>
      <c r="B369" s="503" t="s">
        <v>380</v>
      </c>
      <c r="C369" s="503" t="s">
        <v>1992</v>
      </c>
      <c r="D369" s="502" t="s">
        <v>370</v>
      </c>
      <c r="E369" s="503" t="s">
        <v>16</v>
      </c>
      <c r="F369" s="503" t="s">
        <v>35</v>
      </c>
      <c r="G369" s="502" t="s">
        <v>35</v>
      </c>
      <c r="H369" s="517">
        <v>7.1550000000000001E-6</v>
      </c>
      <c r="I369" s="509" t="s">
        <v>16</v>
      </c>
      <c r="J369" s="506"/>
      <c r="K369" s="503"/>
      <c r="L369" s="513">
        <v>0</v>
      </c>
      <c r="M369" s="506" t="s">
        <v>372</v>
      </c>
    </row>
    <row r="370" spans="1:13" ht="36">
      <c r="A370" s="500" t="s">
        <v>1100</v>
      </c>
      <c r="B370" s="501" t="s">
        <v>380</v>
      </c>
      <c r="C370" s="501" t="s">
        <v>1992</v>
      </c>
      <c r="D370" s="500" t="s">
        <v>370</v>
      </c>
      <c r="E370" s="501" t="s">
        <v>16</v>
      </c>
      <c r="F370" s="501" t="s">
        <v>35</v>
      </c>
      <c r="G370" s="500" t="s">
        <v>35</v>
      </c>
      <c r="H370" s="518">
        <v>1.2726E-5</v>
      </c>
      <c r="I370" s="510" t="s">
        <v>16</v>
      </c>
      <c r="J370" s="507"/>
      <c r="K370" s="501"/>
      <c r="L370" s="520">
        <v>0</v>
      </c>
      <c r="M370" s="507" t="s">
        <v>372</v>
      </c>
    </row>
    <row r="371" spans="1:13" ht="36">
      <c r="A371" s="502" t="s">
        <v>1100</v>
      </c>
      <c r="B371" s="503" t="s">
        <v>380</v>
      </c>
      <c r="C371" s="503" t="s">
        <v>1992</v>
      </c>
      <c r="D371" s="502" t="s">
        <v>370</v>
      </c>
      <c r="E371" s="503" t="s">
        <v>16</v>
      </c>
      <c r="F371" s="503" t="s">
        <v>35</v>
      </c>
      <c r="G371" s="502" t="s">
        <v>35</v>
      </c>
      <c r="H371" s="517">
        <v>1.2558000000000001E-5</v>
      </c>
      <c r="I371" s="509" t="s">
        <v>16</v>
      </c>
      <c r="J371" s="506"/>
      <c r="K371" s="503"/>
      <c r="L371" s="513">
        <v>0</v>
      </c>
      <c r="M371" s="506" t="s">
        <v>372</v>
      </c>
    </row>
    <row r="372" spans="1:13" ht="36">
      <c r="A372" s="500" t="s">
        <v>1100</v>
      </c>
      <c r="B372" s="501" t="s">
        <v>380</v>
      </c>
      <c r="C372" s="501" t="s">
        <v>1992</v>
      </c>
      <c r="D372" s="500" t="s">
        <v>370</v>
      </c>
      <c r="E372" s="501" t="s">
        <v>16</v>
      </c>
      <c r="F372" s="501" t="s">
        <v>35</v>
      </c>
      <c r="G372" s="500" t="s">
        <v>35</v>
      </c>
      <c r="H372" s="518">
        <v>1.2628E-5</v>
      </c>
      <c r="I372" s="510" t="s">
        <v>16</v>
      </c>
      <c r="J372" s="507"/>
      <c r="K372" s="501"/>
      <c r="L372" s="520">
        <v>0</v>
      </c>
      <c r="M372" s="507" t="s">
        <v>372</v>
      </c>
    </row>
    <row r="373" spans="1:13" ht="36">
      <c r="A373" s="502" t="s">
        <v>1100</v>
      </c>
      <c r="B373" s="503" t="s">
        <v>380</v>
      </c>
      <c r="C373" s="503" t="s">
        <v>1992</v>
      </c>
      <c r="D373" s="502" t="s">
        <v>370</v>
      </c>
      <c r="E373" s="503" t="s">
        <v>16</v>
      </c>
      <c r="F373" s="503" t="s">
        <v>35</v>
      </c>
      <c r="G373" s="502" t="s">
        <v>35</v>
      </c>
      <c r="H373" s="517">
        <v>1.2811E-5</v>
      </c>
      <c r="I373" s="509" t="s">
        <v>16</v>
      </c>
      <c r="J373" s="506"/>
      <c r="K373" s="503"/>
      <c r="L373" s="513">
        <v>0</v>
      </c>
      <c r="M373" s="506" t="s">
        <v>372</v>
      </c>
    </row>
    <row r="374" spans="1:13" ht="24">
      <c r="A374" s="500" t="s">
        <v>277</v>
      </c>
      <c r="B374" s="501" t="s">
        <v>380</v>
      </c>
      <c r="C374" s="501" t="s">
        <v>1992</v>
      </c>
      <c r="D374" s="500" t="s">
        <v>370</v>
      </c>
      <c r="E374" s="501" t="s">
        <v>16</v>
      </c>
      <c r="F374" s="501" t="s">
        <v>35</v>
      </c>
      <c r="G374" s="500" t="s">
        <v>35</v>
      </c>
      <c r="H374" s="518">
        <v>1.1673E-5</v>
      </c>
      <c r="I374" s="510" t="s">
        <v>16</v>
      </c>
      <c r="J374" s="507"/>
      <c r="K374" s="501"/>
      <c r="L374" s="520">
        <v>0</v>
      </c>
      <c r="M374" s="507" t="s">
        <v>372</v>
      </c>
    </row>
    <row r="375" spans="1:13" ht="24">
      <c r="A375" s="502" t="s">
        <v>277</v>
      </c>
      <c r="B375" s="503" t="s">
        <v>380</v>
      </c>
      <c r="C375" s="503" t="s">
        <v>1992</v>
      </c>
      <c r="D375" s="502" t="s">
        <v>370</v>
      </c>
      <c r="E375" s="503" t="s">
        <v>16</v>
      </c>
      <c r="F375" s="503" t="s">
        <v>35</v>
      </c>
      <c r="G375" s="502" t="s">
        <v>35</v>
      </c>
      <c r="H375" s="517">
        <v>1.1681E-5</v>
      </c>
      <c r="I375" s="509" t="s">
        <v>16</v>
      </c>
      <c r="J375" s="506"/>
      <c r="K375" s="503"/>
      <c r="L375" s="513">
        <v>0</v>
      </c>
      <c r="M375" s="506" t="s">
        <v>372</v>
      </c>
    </row>
    <row r="376" spans="1:13" ht="24">
      <c r="A376" s="500" t="s">
        <v>277</v>
      </c>
      <c r="B376" s="501" t="s">
        <v>380</v>
      </c>
      <c r="C376" s="501" t="s">
        <v>1992</v>
      </c>
      <c r="D376" s="500" t="s">
        <v>370</v>
      </c>
      <c r="E376" s="501" t="s">
        <v>16</v>
      </c>
      <c r="F376" s="501" t="s">
        <v>35</v>
      </c>
      <c r="G376" s="500" t="s">
        <v>35</v>
      </c>
      <c r="H376" s="518">
        <v>1.1262E-5</v>
      </c>
      <c r="I376" s="510" t="s">
        <v>16</v>
      </c>
      <c r="J376" s="507"/>
      <c r="K376" s="501"/>
      <c r="L376" s="520">
        <v>0</v>
      </c>
      <c r="M376" s="507" t="s">
        <v>372</v>
      </c>
    </row>
    <row r="377" spans="1:13" ht="24">
      <c r="A377" s="502" t="s">
        <v>277</v>
      </c>
      <c r="B377" s="503" t="s">
        <v>380</v>
      </c>
      <c r="C377" s="503" t="s">
        <v>1992</v>
      </c>
      <c r="D377" s="502" t="s">
        <v>370</v>
      </c>
      <c r="E377" s="503" t="s">
        <v>16</v>
      </c>
      <c r="F377" s="503" t="s">
        <v>35</v>
      </c>
      <c r="G377" s="502" t="s">
        <v>35</v>
      </c>
      <c r="H377" s="517">
        <v>1.0732E-5</v>
      </c>
      <c r="I377" s="509" t="s">
        <v>16</v>
      </c>
      <c r="J377" s="506"/>
      <c r="K377" s="503"/>
      <c r="L377" s="513">
        <v>0</v>
      </c>
      <c r="M377" s="506" t="s">
        <v>372</v>
      </c>
    </row>
    <row r="378" spans="1:13" ht="24">
      <c r="A378" s="500" t="s">
        <v>277</v>
      </c>
      <c r="B378" s="501" t="s">
        <v>380</v>
      </c>
      <c r="C378" s="501" t="s">
        <v>1992</v>
      </c>
      <c r="D378" s="500" t="s">
        <v>370</v>
      </c>
      <c r="E378" s="501" t="s">
        <v>16</v>
      </c>
      <c r="F378" s="501" t="s">
        <v>35</v>
      </c>
      <c r="G378" s="500" t="s">
        <v>35</v>
      </c>
      <c r="H378" s="518">
        <v>1.0645999999999999E-5</v>
      </c>
      <c r="I378" s="510" t="s">
        <v>16</v>
      </c>
      <c r="J378" s="507"/>
      <c r="K378" s="501"/>
      <c r="L378" s="520">
        <v>0</v>
      </c>
      <c r="M378" s="507" t="s">
        <v>372</v>
      </c>
    </row>
    <row r="379" spans="1:13" ht="24">
      <c r="A379" s="502" t="s">
        <v>277</v>
      </c>
      <c r="B379" s="503" t="s">
        <v>380</v>
      </c>
      <c r="C379" s="503" t="s">
        <v>1992</v>
      </c>
      <c r="D379" s="502" t="s">
        <v>370</v>
      </c>
      <c r="E379" s="503" t="s">
        <v>16</v>
      </c>
      <c r="F379" s="503" t="s">
        <v>35</v>
      </c>
      <c r="G379" s="502" t="s">
        <v>35</v>
      </c>
      <c r="H379" s="517">
        <v>1.1079E-5</v>
      </c>
      <c r="I379" s="509" t="s">
        <v>16</v>
      </c>
      <c r="J379" s="506"/>
      <c r="K379" s="503"/>
      <c r="L379" s="513">
        <v>0</v>
      </c>
      <c r="M379" s="506" t="s">
        <v>372</v>
      </c>
    </row>
    <row r="380" spans="1:13" ht="24">
      <c r="A380" s="500" t="s">
        <v>277</v>
      </c>
      <c r="B380" s="501" t="s">
        <v>380</v>
      </c>
      <c r="C380" s="501" t="s">
        <v>1992</v>
      </c>
      <c r="D380" s="500" t="s">
        <v>370</v>
      </c>
      <c r="E380" s="501" t="s">
        <v>16</v>
      </c>
      <c r="F380" s="501" t="s">
        <v>35</v>
      </c>
      <c r="G380" s="500" t="s">
        <v>35</v>
      </c>
      <c r="H380" s="518">
        <v>5.8409999999999996E-6</v>
      </c>
      <c r="I380" s="510" t="s">
        <v>16</v>
      </c>
      <c r="J380" s="507"/>
      <c r="K380" s="501"/>
      <c r="L380" s="520">
        <v>0</v>
      </c>
      <c r="M380" s="507" t="s">
        <v>372</v>
      </c>
    </row>
    <row r="381" spans="1:13" ht="24">
      <c r="A381" s="502" t="s">
        <v>277</v>
      </c>
      <c r="B381" s="503" t="s">
        <v>380</v>
      </c>
      <c r="C381" s="503" t="s">
        <v>1992</v>
      </c>
      <c r="D381" s="502" t="s">
        <v>370</v>
      </c>
      <c r="E381" s="503" t="s">
        <v>16</v>
      </c>
      <c r="F381" s="503" t="s">
        <v>35</v>
      </c>
      <c r="G381" s="502" t="s">
        <v>35</v>
      </c>
      <c r="H381" s="517">
        <v>5.8379999999999998E-6</v>
      </c>
      <c r="I381" s="509" t="s">
        <v>16</v>
      </c>
      <c r="J381" s="506"/>
      <c r="K381" s="503"/>
      <c r="L381" s="513">
        <v>0</v>
      </c>
      <c r="M381" s="506" t="s">
        <v>372</v>
      </c>
    </row>
    <row r="382" spans="1:13" ht="24">
      <c r="A382" s="500" t="s">
        <v>277</v>
      </c>
      <c r="B382" s="501" t="s">
        <v>380</v>
      </c>
      <c r="C382" s="501" t="s">
        <v>1992</v>
      </c>
      <c r="D382" s="500" t="s">
        <v>370</v>
      </c>
      <c r="E382" s="501" t="s">
        <v>16</v>
      </c>
      <c r="F382" s="501" t="s">
        <v>35</v>
      </c>
      <c r="G382" s="500" t="s">
        <v>35</v>
      </c>
      <c r="H382" s="518">
        <v>5.3059999999999997E-6</v>
      </c>
      <c r="I382" s="510" t="s">
        <v>16</v>
      </c>
      <c r="J382" s="507"/>
      <c r="K382" s="501"/>
      <c r="L382" s="520">
        <v>0</v>
      </c>
      <c r="M382" s="507" t="s">
        <v>372</v>
      </c>
    </row>
    <row r="383" spans="1:13" ht="24">
      <c r="A383" s="502" t="s">
        <v>277</v>
      </c>
      <c r="B383" s="503" t="s">
        <v>380</v>
      </c>
      <c r="C383" s="503" t="s">
        <v>1992</v>
      </c>
      <c r="D383" s="502" t="s">
        <v>370</v>
      </c>
      <c r="E383" s="503" t="s">
        <v>16</v>
      </c>
      <c r="F383" s="503" t="s">
        <v>35</v>
      </c>
      <c r="G383" s="502" t="s">
        <v>35</v>
      </c>
      <c r="H383" s="517">
        <v>5.9370000000000001E-6</v>
      </c>
      <c r="I383" s="509" t="s">
        <v>16</v>
      </c>
      <c r="J383" s="506"/>
      <c r="K383" s="503"/>
      <c r="L383" s="513">
        <v>0</v>
      </c>
      <c r="M383" s="506" t="s">
        <v>372</v>
      </c>
    </row>
    <row r="384" spans="1:13">
      <c r="A384" s="500" t="s">
        <v>10</v>
      </c>
      <c r="B384" s="501" t="s">
        <v>380</v>
      </c>
      <c r="C384" s="501" t="s">
        <v>1992</v>
      </c>
      <c r="D384" s="500" t="s">
        <v>370</v>
      </c>
      <c r="E384" s="501" t="s">
        <v>16</v>
      </c>
      <c r="F384" s="501" t="s">
        <v>35</v>
      </c>
      <c r="G384" s="500" t="s">
        <v>35</v>
      </c>
      <c r="H384" s="518">
        <v>1.9227000000000001E-5</v>
      </c>
      <c r="I384" s="510" t="s">
        <v>16</v>
      </c>
      <c r="J384" s="507"/>
      <c r="K384" s="501"/>
      <c r="L384" s="520">
        <v>0</v>
      </c>
      <c r="M384" s="507" t="s">
        <v>372</v>
      </c>
    </row>
    <row r="385" spans="1:13">
      <c r="A385" s="502" t="s">
        <v>10</v>
      </c>
      <c r="B385" s="503" t="s">
        <v>380</v>
      </c>
      <c r="C385" s="503" t="s">
        <v>1992</v>
      </c>
      <c r="D385" s="502" t="s">
        <v>370</v>
      </c>
      <c r="E385" s="503" t="s">
        <v>16</v>
      </c>
      <c r="F385" s="503" t="s">
        <v>35</v>
      </c>
      <c r="G385" s="502" t="s">
        <v>35</v>
      </c>
      <c r="H385" s="517">
        <v>1.9259E-5</v>
      </c>
      <c r="I385" s="509" t="s">
        <v>16</v>
      </c>
      <c r="J385" s="506"/>
      <c r="K385" s="503"/>
      <c r="L385" s="513">
        <v>0</v>
      </c>
      <c r="M385" s="506" t="s">
        <v>372</v>
      </c>
    </row>
    <row r="386" spans="1:13">
      <c r="A386" s="500" t="s">
        <v>10</v>
      </c>
      <c r="B386" s="501" t="s">
        <v>380</v>
      </c>
      <c r="C386" s="501" t="s">
        <v>1992</v>
      </c>
      <c r="D386" s="500" t="s">
        <v>370</v>
      </c>
      <c r="E386" s="501" t="s">
        <v>16</v>
      </c>
      <c r="F386" s="501" t="s">
        <v>35</v>
      </c>
      <c r="G386" s="500" t="s">
        <v>35</v>
      </c>
      <c r="H386" s="518">
        <v>1.9259E-5</v>
      </c>
      <c r="I386" s="510" t="s">
        <v>16</v>
      </c>
      <c r="J386" s="507"/>
      <c r="K386" s="501"/>
      <c r="L386" s="520">
        <v>0</v>
      </c>
      <c r="M386" s="507" t="s">
        <v>372</v>
      </c>
    </row>
    <row r="387" spans="1:13">
      <c r="A387" s="502" t="s">
        <v>10</v>
      </c>
      <c r="B387" s="503" t="s">
        <v>380</v>
      </c>
      <c r="C387" s="503" t="s">
        <v>1992</v>
      </c>
      <c r="D387" s="502" t="s">
        <v>370</v>
      </c>
      <c r="E387" s="503" t="s">
        <v>16</v>
      </c>
      <c r="F387" s="503" t="s">
        <v>35</v>
      </c>
      <c r="G387" s="502" t="s">
        <v>35</v>
      </c>
      <c r="H387" s="517">
        <v>1.9259E-5</v>
      </c>
      <c r="I387" s="509" t="s">
        <v>16</v>
      </c>
      <c r="J387" s="506"/>
      <c r="K387" s="503"/>
      <c r="L387" s="513">
        <v>0</v>
      </c>
      <c r="M387" s="506" t="s">
        <v>372</v>
      </c>
    </row>
    <row r="388" spans="1:13">
      <c r="A388" s="500" t="s">
        <v>10</v>
      </c>
      <c r="B388" s="501" t="s">
        <v>380</v>
      </c>
      <c r="C388" s="501" t="s">
        <v>1992</v>
      </c>
      <c r="D388" s="500" t="s">
        <v>370</v>
      </c>
      <c r="E388" s="501" t="s">
        <v>16</v>
      </c>
      <c r="F388" s="501" t="s">
        <v>35</v>
      </c>
      <c r="G388" s="500" t="s">
        <v>35</v>
      </c>
      <c r="H388" s="518">
        <v>1.9259E-5</v>
      </c>
      <c r="I388" s="510" t="s">
        <v>16</v>
      </c>
      <c r="J388" s="507"/>
      <c r="K388" s="501"/>
      <c r="L388" s="520">
        <v>0</v>
      </c>
      <c r="M388" s="507" t="s">
        <v>372</v>
      </c>
    </row>
    <row r="389" spans="1:13">
      <c r="A389" s="502" t="s">
        <v>10</v>
      </c>
      <c r="B389" s="503" t="s">
        <v>380</v>
      </c>
      <c r="C389" s="503" t="s">
        <v>1992</v>
      </c>
      <c r="D389" s="502" t="s">
        <v>370</v>
      </c>
      <c r="E389" s="503" t="s">
        <v>16</v>
      </c>
      <c r="F389" s="503" t="s">
        <v>35</v>
      </c>
      <c r="G389" s="502" t="s">
        <v>35</v>
      </c>
      <c r="H389" s="517">
        <v>1.9259E-5</v>
      </c>
      <c r="I389" s="509" t="s">
        <v>16</v>
      </c>
      <c r="J389" s="506"/>
      <c r="K389" s="503"/>
      <c r="L389" s="513">
        <v>0</v>
      </c>
      <c r="M389" s="506" t="s">
        <v>372</v>
      </c>
    </row>
    <row r="390" spans="1:13">
      <c r="A390" s="500" t="s">
        <v>10</v>
      </c>
      <c r="B390" s="501" t="s">
        <v>380</v>
      </c>
      <c r="C390" s="501" t="s">
        <v>1992</v>
      </c>
      <c r="D390" s="500" t="s">
        <v>370</v>
      </c>
      <c r="E390" s="501" t="s">
        <v>16</v>
      </c>
      <c r="F390" s="501" t="s">
        <v>35</v>
      </c>
      <c r="G390" s="500" t="s">
        <v>35</v>
      </c>
      <c r="H390" s="518">
        <v>1.925E-5</v>
      </c>
      <c r="I390" s="510" t="s">
        <v>16</v>
      </c>
      <c r="J390" s="507"/>
      <c r="K390" s="501"/>
      <c r="L390" s="520">
        <v>0</v>
      </c>
      <c r="M390" s="507" t="s">
        <v>372</v>
      </c>
    </row>
    <row r="391" spans="1:13">
      <c r="A391" s="502" t="s">
        <v>10</v>
      </c>
      <c r="B391" s="503" t="s">
        <v>380</v>
      </c>
      <c r="C391" s="503" t="s">
        <v>1992</v>
      </c>
      <c r="D391" s="502" t="s">
        <v>370</v>
      </c>
      <c r="E391" s="503" t="s">
        <v>16</v>
      </c>
      <c r="F391" s="503" t="s">
        <v>35</v>
      </c>
      <c r="G391" s="502" t="s">
        <v>35</v>
      </c>
      <c r="H391" s="517">
        <v>4.6606000000000001E-5</v>
      </c>
      <c r="I391" s="509" t="s">
        <v>16</v>
      </c>
      <c r="J391" s="506"/>
      <c r="K391" s="503"/>
      <c r="L391" s="513">
        <v>0</v>
      </c>
      <c r="M391" s="506" t="s">
        <v>372</v>
      </c>
    </row>
    <row r="392" spans="1:13" ht="24">
      <c r="A392" s="500" t="s">
        <v>1143</v>
      </c>
      <c r="B392" s="501" t="s">
        <v>380</v>
      </c>
      <c r="C392" s="501" t="s">
        <v>1992</v>
      </c>
      <c r="D392" s="500" t="s">
        <v>370</v>
      </c>
      <c r="E392" s="501" t="s">
        <v>16</v>
      </c>
      <c r="F392" s="501" t="s">
        <v>35</v>
      </c>
      <c r="G392" s="500" t="s">
        <v>35</v>
      </c>
      <c r="H392" s="518">
        <v>2.5916000000000001E-5</v>
      </c>
      <c r="I392" s="510" t="s">
        <v>16</v>
      </c>
      <c r="J392" s="507"/>
      <c r="K392" s="501"/>
      <c r="L392" s="520">
        <v>0</v>
      </c>
      <c r="M392" s="507" t="s">
        <v>372</v>
      </c>
    </row>
    <row r="393" spans="1:13" ht="24">
      <c r="A393" s="502" t="s">
        <v>1143</v>
      </c>
      <c r="B393" s="503" t="s">
        <v>380</v>
      </c>
      <c r="C393" s="503" t="s">
        <v>1992</v>
      </c>
      <c r="D393" s="502" t="s">
        <v>370</v>
      </c>
      <c r="E393" s="503" t="s">
        <v>16</v>
      </c>
      <c r="F393" s="503" t="s">
        <v>35</v>
      </c>
      <c r="G393" s="502" t="s">
        <v>35</v>
      </c>
      <c r="H393" s="517">
        <v>2.709E-5</v>
      </c>
      <c r="I393" s="509" t="s">
        <v>16</v>
      </c>
      <c r="J393" s="506"/>
      <c r="K393" s="503"/>
      <c r="L393" s="513">
        <v>0</v>
      </c>
      <c r="M393" s="506" t="s">
        <v>372</v>
      </c>
    </row>
    <row r="394" spans="1:13" ht="24">
      <c r="A394" s="500" t="s">
        <v>1143</v>
      </c>
      <c r="B394" s="501" t="s">
        <v>380</v>
      </c>
      <c r="C394" s="501" t="s">
        <v>1992</v>
      </c>
      <c r="D394" s="500" t="s">
        <v>370</v>
      </c>
      <c r="E394" s="501" t="s">
        <v>16</v>
      </c>
      <c r="F394" s="501" t="s">
        <v>35</v>
      </c>
      <c r="G394" s="500" t="s">
        <v>35</v>
      </c>
      <c r="H394" s="518">
        <v>2.6893000000000002E-5</v>
      </c>
      <c r="I394" s="510" t="s">
        <v>16</v>
      </c>
      <c r="J394" s="507"/>
      <c r="K394" s="501"/>
      <c r="L394" s="520">
        <v>0</v>
      </c>
      <c r="M394" s="507" t="s">
        <v>372</v>
      </c>
    </row>
    <row r="395" spans="1:13" ht="24">
      <c r="A395" s="502" t="s">
        <v>1143</v>
      </c>
      <c r="B395" s="503" t="s">
        <v>380</v>
      </c>
      <c r="C395" s="503" t="s">
        <v>1992</v>
      </c>
      <c r="D395" s="502" t="s">
        <v>370</v>
      </c>
      <c r="E395" s="503" t="s">
        <v>16</v>
      </c>
      <c r="F395" s="503" t="s">
        <v>35</v>
      </c>
      <c r="G395" s="502" t="s">
        <v>35</v>
      </c>
      <c r="H395" s="517">
        <v>2.6350999999999999E-5</v>
      </c>
      <c r="I395" s="509" t="s">
        <v>16</v>
      </c>
      <c r="J395" s="506"/>
      <c r="K395" s="503"/>
      <c r="L395" s="513">
        <v>0</v>
      </c>
      <c r="M395" s="506" t="s">
        <v>372</v>
      </c>
    </row>
    <row r="396" spans="1:13" ht="24">
      <c r="A396" s="500" t="s">
        <v>1143</v>
      </c>
      <c r="B396" s="501" t="s">
        <v>380</v>
      </c>
      <c r="C396" s="501" t="s">
        <v>1992</v>
      </c>
      <c r="D396" s="500" t="s">
        <v>370</v>
      </c>
      <c r="E396" s="501" t="s">
        <v>16</v>
      </c>
      <c r="F396" s="501" t="s">
        <v>35</v>
      </c>
      <c r="G396" s="500" t="s">
        <v>35</v>
      </c>
      <c r="H396" s="518">
        <v>2.6350999999999999E-5</v>
      </c>
      <c r="I396" s="510" t="s">
        <v>16</v>
      </c>
      <c r="J396" s="507"/>
      <c r="K396" s="501"/>
      <c r="L396" s="520">
        <v>0</v>
      </c>
      <c r="M396" s="507" t="s">
        <v>372</v>
      </c>
    </row>
    <row r="397" spans="1:13" ht="24">
      <c r="A397" s="502" t="s">
        <v>1143</v>
      </c>
      <c r="B397" s="503" t="s">
        <v>380</v>
      </c>
      <c r="C397" s="503" t="s">
        <v>1992</v>
      </c>
      <c r="D397" s="502" t="s">
        <v>370</v>
      </c>
      <c r="E397" s="503" t="s">
        <v>16</v>
      </c>
      <c r="F397" s="503" t="s">
        <v>35</v>
      </c>
      <c r="G397" s="502" t="s">
        <v>35</v>
      </c>
      <c r="H397" s="517">
        <v>2.6057000000000001E-5</v>
      </c>
      <c r="I397" s="509" t="s">
        <v>16</v>
      </c>
      <c r="J397" s="506"/>
      <c r="K397" s="503"/>
      <c r="L397" s="513">
        <v>0</v>
      </c>
      <c r="M397" s="506" t="s">
        <v>372</v>
      </c>
    </row>
    <row r="398" spans="1:13" ht="24">
      <c r="A398" s="500" t="s">
        <v>1143</v>
      </c>
      <c r="B398" s="501" t="s">
        <v>380</v>
      </c>
      <c r="C398" s="501" t="s">
        <v>1992</v>
      </c>
      <c r="D398" s="500" t="s">
        <v>370</v>
      </c>
      <c r="E398" s="501" t="s">
        <v>16</v>
      </c>
      <c r="F398" s="501" t="s">
        <v>35</v>
      </c>
      <c r="G398" s="500" t="s">
        <v>35</v>
      </c>
      <c r="H398" s="518">
        <v>2.4726999999999999E-5</v>
      </c>
      <c r="I398" s="510" t="s">
        <v>16</v>
      </c>
      <c r="J398" s="507"/>
      <c r="K398" s="501"/>
      <c r="L398" s="520">
        <v>0</v>
      </c>
      <c r="M398" s="507" t="s">
        <v>372</v>
      </c>
    </row>
    <row r="399" spans="1:13" ht="24">
      <c r="A399" s="502" t="s">
        <v>1143</v>
      </c>
      <c r="B399" s="503" t="s">
        <v>380</v>
      </c>
      <c r="C399" s="503" t="s">
        <v>1992</v>
      </c>
      <c r="D399" s="502" t="s">
        <v>370</v>
      </c>
      <c r="E399" s="503" t="s">
        <v>16</v>
      </c>
      <c r="F399" s="503" t="s">
        <v>35</v>
      </c>
      <c r="G399" s="502" t="s">
        <v>35</v>
      </c>
      <c r="H399" s="517">
        <v>2.5528999999999999E-5</v>
      </c>
      <c r="I399" s="509" t="s">
        <v>16</v>
      </c>
      <c r="J399" s="506"/>
      <c r="K399" s="503"/>
      <c r="L399" s="513">
        <v>0</v>
      </c>
      <c r="M399" s="506" t="s">
        <v>372</v>
      </c>
    </row>
    <row r="400" spans="1:13" ht="24">
      <c r="A400" s="500" t="s">
        <v>1143</v>
      </c>
      <c r="B400" s="501" t="s">
        <v>380</v>
      </c>
      <c r="C400" s="501" t="s">
        <v>1992</v>
      </c>
      <c r="D400" s="500" t="s">
        <v>370</v>
      </c>
      <c r="E400" s="501" t="s">
        <v>16</v>
      </c>
      <c r="F400" s="501" t="s">
        <v>35</v>
      </c>
      <c r="G400" s="500" t="s">
        <v>35</v>
      </c>
      <c r="H400" s="518">
        <v>2.6089E-5</v>
      </c>
      <c r="I400" s="510" t="s">
        <v>16</v>
      </c>
      <c r="J400" s="507"/>
      <c r="K400" s="501"/>
      <c r="L400" s="520">
        <v>0</v>
      </c>
      <c r="M400" s="507" t="s">
        <v>372</v>
      </c>
    </row>
    <row r="401" spans="1:13" ht="24">
      <c r="A401" s="502" t="s">
        <v>1143</v>
      </c>
      <c r="B401" s="503" t="s">
        <v>380</v>
      </c>
      <c r="C401" s="503" t="s">
        <v>1992</v>
      </c>
      <c r="D401" s="502" t="s">
        <v>370</v>
      </c>
      <c r="E401" s="503" t="s">
        <v>16</v>
      </c>
      <c r="F401" s="503" t="s">
        <v>35</v>
      </c>
      <c r="G401" s="502" t="s">
        <v>35</v>
      </c>
      <c r="H401" s="517">
        <v>2.6585999999999999E-5</v>
      </c>
      <c r="I401" s="509" t="s">
        <v>16</v>
      </c>
      <c r="J401" s="506"/>
      <c r="K401" s="503"/>
      <c r="L401" s="513">
        <v>0</v>
      </c>
      <c r="M401" s="506" t="s">
        <v>372</v>
      </c>
    </row>
    <row r="402" spans="1:13" ht="24">
      <c r="A402" s="500" t="s">
        <v>381</v>
      </c>
      <c r="B402" s="501" t="s">
        <v>380</v>
      </c>
      <c r="C402" s="501" t="s">
        <v>1992</v>
      </c>
      <c r="D402" s="500" t="s">
        <v>370</v>
      </c>
      <c r="E402" s="501" t="s">
        <v>16</v>
      </c>
      <c r="F402" s="501" t="s">
        <v>35</v>
      </c>
      <c r="G402" s="500" t="s">
        <v>35</v>
      </c>
      <c r="H402" s="518">
        <v>1.5379999999999998E-5</v>
      </c>
      <c r="I402" s="510" t="s">
        <v>16</v>
      </c>
      <c r="J402" s="507"/>
      <c r="K402" s="501"/>
      <c r="L402" s="520">
        <v>0</v>
      </c>
      <c r="M402" s="507" t="s">
        <v>372</v>
      </c>
    </row>
    <row r="403" spans="1:13" ht="24">
      <c r="A403" s="502" t="s">
        <v>381</v>
      </c>
      <c r="B403" s="503" t="s">
        <v>380</v>
      </c>
      <c r="C403" s="503" t="s">
        <v>1992</v>
      </c>
      <c r="D403" s="502" t="s">
        <v>370</v>
      </c>
      <c r="E403" s="503" t="s">
        <v>16</v>
      </c>
      <c r="F403" s="503" t="s">
        <v>35</v>
      </c>
      <c r="G403" s="502" t="s">
        <v>35</v>
      </c>
      <c r="H403" s="517">
        <v>1.5379999999999998E-5</v>
      </c>
      <c r="I403" s="509" t="s">
        <v>16</v>
      </c>
      <c r="J403" s="506"/>
      <c r="K403" s="503"/>
      <c r="L403" s="513">
        <v>0</v>
      </c>
      <c r="M403" s="506" t="s">
        <v>372</v>
      </c>
    </row>
    <row r="404" spans="1:13" ht="24">
      <c r="A404" s="500" t="s">
        <v>381</v>
      </c>
      <c r="B404" s="501" t="s">
        <v>380</v>
      </c>
      <c r="C404" s="501" t="s">
        <v>1992</v>
      </c>
      <c r="D404" s="500" t="s">
        <v>370</v>
      </c>
      <c r="E404" s="501" t="s">
        <v>16</v>
      </c>
      <c r="F404" s="501" t="s">
        <v>35</v>
      </c>
      <c r="G404" s="500" t="s">
        <v>35</v>
      </c>
      <c r="H404" s="518">
        <v>1.5379999999999998E-5</v>
      </c>
      <c r="I404" s="510" t="s">
        <v>16</v>
      </c>
      <c r="J404" s="507"/>
      <c r="K404" s="501"/>
      <c r="L404" s="520">
        <v>0</v>
      </c>
      <c r="M404" s="507" t="s">
        <v>372</v>
      </c>
    </row>
    <row r="405" spans="1:13" ht="24">
      <c r="A405" s="502" t="s">
        <v>381</v>
      </c>
      <c r="B405" s="503" t="s">
        <v>380</v>
      </c>
      <c r="C405" s="503" t="s">
        <v>1992</v>
      </c>
      <c r="D405" s="502" t="s">
        <v>370</v>
      </c>
      <c r="E405" s="503" t="s">
        <v>16</v>
      </c>
      <c r="F405" s="503" t="s">
        <v>35</v>
      </c>
      <c r="G405" s="502" t="s">
        <v>35</v>
      </c>
      <c r="H405" s="517">
        <v>9.7399999999999999E-6</v>
      </c>
      <c r="I405" s="509" t="s">
        <v>16</v>
      </c>
      <c r="J405" s="506"/>
      <c r="K405" s="503"/>
      <c r="L405" s="513">
        <v>0</v>
      </c>
      <c r="M405" s="506" t="s">
        <v>372</v>
      </c>
    </row>
    <row r="406" spans="1:13" ht="24">
      <c r="A406" s="500" t="s">
        <v>381</v>
      </c>
      <c r="B406" s="501" t="s">
        <v>380</v>
      </c>
      <c r="C406" s="501" t="s">
        <v>1992</v>
      </c>
      <c r="D406" s="500" t="s">
        <v>370</v>
      </c>
      <c r="E406" s="501" t="s">
        <v>16</v>
      </c>
      <c r="F406" s="501" t="s">
        <v>35</v>
      </c>
      <c r="G406" s="500" t="s">
        <v>35</v>
      </c>
      <c r="H406" s="518">
        <v>9.7399999999999999E-6</v>
      </c>
      <c r="I406" s="510" t="s">
        <v>16</v>
      </c>
      <c r="J406" s="507"/>
      <c r="K406" s="501"/>
      <c r="L406" s="520">
        <v>0</v>
      </c>
      <c r="M406" s="507" t="s">
        <v>372</v>
      </c>
    </row>
    <row r="407" spans="1:13" ht="24">
      <c r="A407" s="502" t="s">
        <v>381</v>
      </c>
      <c r="B407" s="503" t="s">
        <v>380</v>
      </c>
      <c r="C407" s="503" t="s">
        <v>1992</v>
      </c>
      <c r="D407" s="502" t="s">
        <v>370</v>
      </c>
      <c r="E407" s="503" t="s">
        <v>16</v>
      </c>
      <c r="F407" s="503" t="s">
        <v>35</v>
      </c>
      <c r="G407" s="502" t="s">
        <v>35</v>
      </c>
      <c r="H407" s="517">
        <v>9.7399999999999999E-6</v>
      </c>
      <c r="I407" s="509" t="s">
        <v>16</v>
      </c>
      <c r="J407" s="506"/>
      <c r="K407" s="503"/>
      <c r="L407" s="513">
        <v>0</v>
      </c>
      <c r="M407" s="506" t="s">
        <v>372</v>
      </c>
    </row>
    <row r="408" spans="1:13" ht="24">
      <c r="A408" s="500" t="s">
        <v>381</v>
      </c>
      <c r="B408" s="501" t="s">
        <v>380</v>
      </c>
      <c r="C408" s="501" t="s">
        <v>1992</v>
      </c>
      <c r="D408" s="500" t="s">
        <v>370</v>
      </c>
      <c r="E408" s="501" t="s">
        <v>16</v>
      </c>
      <c r="F408" s="501" t="s">
        <v>35</v>
      </c>
      <c r="G408" s="500" t="s">
        <v>35</v>
      </c>
      <c r="H408" s="518">
        <v>9.7399999999999999E-6</v>
      </c>
      <c r="I408" s="510" t="s">
        <v>16</v>
      </c>
      <c r="J408" s="507"/>
      <c r="K408" s="501"/>
      <c r="L408" s="520">
        <v>0</v>
      </c>
      <c r="M408" s="507" t="s">
        <v>372</v>
      </c>
    </row>
    <row r="409" spans="1:13" ht="24">
      <c r="A409" s="502" t="s">
        <v>381</v>
      </c>
      <c r="B409" s="503" t="s">
        <v>380</v>
      </c>
      <c r="C409" s="503" t="s">
        <v>1992</v>
      </c>
      <c r="D409" s="502" t="s">
        <v>370</v>
      </c>
      <c r="E409" s="503" t="s">
        <v>16</v>
      </c>
      <c r="F409" s="503" t="s">
        <v>35</v>
      </c>
      <c r="G409" s="502" t="s">
        <v>35</v>
      </c>
      <c r="H409" s="517">
        <v>9.7399999999999999E-6</v>
      </c>
      <c r="I409" s="509" t="s">
        <v>16</v>
      </c>
      <c r="J409" s="506"/>
      <c r="K409" s="503"/>
      <c r="L409" s="513">
        <v>0</v>
      </c>
      <c r="M409" s="506" t="s">
        <v>372</v>
      </c>
    </row>
    <row r="410" spans="1:13" ht="24">
      <c r="A410" s="500" t="s">
        <v>381</v>
      </c>
      <c r="B410" s="501" t="s">
        <v>380</v>
      </c>
      <c r="C410" s="501" t="s">
        <v>1992</v>
      </c>
      <c r="D410" s="500" t="s">
        <v>370</v>
      </c>
      <c r="E410" s="501" t="s">
        <v>16</v>
      </c>
      <c r="F410" s="501" t="s">
        <v>35</v>
      </c>
      <c r="G410" s="500" t="s">
        <v>35</v>
      </c>
      <c r="H410" s="518">
        <v>9.7399999999999999E-6</v>
      </c>
      <c r="I410" s="510" t="s">
        <v>16</v>
      </c>
      <c r="J410" s="507"/>
      <c r="K410" s="501"/>
      <c r="L410" s="520">
        <v>0</v>
      </c>
      <c r="M410" s="507" t="s">
        <v>372</v>
      </c>
    </row>
    <row r="411" spans="1:13" ht="24">
      <c r="A411" s="502" t="s">
        <v>381</v>
      </c>
      <c r="B411" s="503" t="s">
        <v>380</v>
      </c>
      <c r="C411" s="503" t="s">
        <v>1992</v>
      </c>
      <c r="D411" s="502" t="s">
        <v>370</v>
      </c>
      <c r="E411" s="503" t="s">
        <v>16</v>
      </c>
      <c r="F411" s="503" t="s">
        <v>35</v>
      </c>
      <c r="G411" s="502" t="s">
        <v>35</v>
      </c>
      <c r="H411" s="517">
        <v>9.7399999999999999E-6</v>
      </c>
      <c r="I411" s="509" t="s">
        <v>16</v>
      </c>
      <c r="J411" s="506"/>
      <c r="K411" s="503"/>
      <c r="L411" s="513">
        <v>0</v>
      </c>
      <c r="M411" s="506" t="s">
        <v>372</v>
      </c>
    </row>
    <row r="412" spans="1:13" ht="36">
      <c r="A412" s="500" t="s">
        <v>1137</v>
      </c>
      <c r="B412" s="501" t="s">
        <v>380</v>
      </c>
      <c r="C412" s="501" t="s">
        <v>1992</v>
      </c>
      <c r="D412" s="500" t="s">
        <v>370</v>
      </c>
      <c r="E412" s="501" t="s">
        <v>16</v>
      </c>
      <c r="F412" s="501" t="s">
        <v>35</v>
      </c>
      <c r="G412" s="500" t="s">
        <v>35</v>
      </c>
      <c r="H412" s="518">
        <v>1.6941180000000001E-3</v>
      </c>
      <c r="I412" s="510" t="s">
        <v>16</v>
      </c>
      <c r="J412" s="507"/>
      <c r="K412" s="501"/>
      <c r="L412" s="520">
        <v>0</v>
      </c>
      <c r="M412" s="507" t="s">
        <v>372</v>
      </c>
    </row>
    <row r="413" spans="1:13" ht="24">
      <c r="A413" s="502" t="s">
        <v>5</v>
      </c>
      <c r="B413" s="503" t="s">
        <v>380</v>
      </c>
      <c r="C413" s="503" t="s">
        <v>1992</v>
      </c>
      <c r="D413" s="502" t="s">
        <v>370</v>
      </c>
      <c r="E413" s="503" t="s">
        <v>16</v>
      </c>
      <c r="F413" s="503" t="s">
        <v>35</v>
      </c>
      <c r="G413" s="502" t="s">
        <v>35</v>
      </c>
      <c r="H413" s="517">
        <v>2.6537E-5</v>
      </c>
      <c r="I413" s="509" t="s">
        <v>16</v>
      </c>
      <c r="J413" s="506"/>
      <c r="K413" s="503"/>
      <c r="L413" s="513">
        <v>0</v>
      </c>
      <c r="M413" s="506" t="s">
        <v>372</v>
      </c>
    </row>
    <row r="414" spans="1:13" ht="24">
      <c r="A414" s="500" t="s">
        <v>5</v>
      </c>
      <c r="B414" s="501" t="s">
        <v>380</v>
      </c>
      <c r="C414" s="501" t="s">
        <v>1992</v>
      </c>
      <c r="D414" s="500" t="s">
        <v>370</v>
      </c>
      <c r="E414" s="501" t="s">
        <v>16</v>
      </c>
      <c r="F414" s="501" t="s">
        <v>35</v>
      </c>
      <c r="G414" s="500" t="s">
        <v>35</v>
      </c>
      <c r="H414" s="518">
        <v>2.6565999999999999E-5</v>
      </c>
      <c r="I414" s="510" t="s">
        <v>16</v>
      </c>
      <c r="J414" s="507"/>
      <c r="K414" s="501"/>
      <c r="L414" s="520">
        <v>0</v>
      </c>
      <c r="M414" s="507" t="s">
        <v>372</v>
      </c>
    </row>
    <row r="415" spans="1:13">
      <c r="A415" s="502" t="s">
        <v>9</v>
      </c>
      <c r="B415" s="503" t="s">
        <v>380</v>
      </c>
      <c r="C415" s="503" t="s">
        <v>1992</v>
      </c>
      <c r="D415" s="502" t="s">
        <v>370</v>
      </c>
      <c r="E415" s="503" t="s">
        <v>16</v>
      </c>
      <c r="F415" s="503" t="s">
        <v>35</v>
      </c>
      <c r="G415" s="502" t="s">
        <v>35</v>
      </c>
      <c r="H415" s="517">
        <v>5.1518999999999999E-5</v>
      </c>
      <c r="I415" s="509" t="s">
        <v>16</v>
      </c>
      <c r="J415" s="506"/>
      <c r="K415" s="503"/>
      <c r="L415" s="513">
        <v>0</v>
      </c>
      <c r="M415" s="506" t="s">
        <v>372</v>
      </c>
    </row>
    <row r="416" spans="1:13">
      <c r="A416" s="500" t="s">
        <v>9</v>
      </c>
      <c r="B416" s="501" t="s">
        <v>380</v>
      </c>
      <c r="C416" s="501" t="s">
        <v>1992</v>
      </c>
      <c r="D416" s="500" t="s">
        <v>370</v>
      </c>
      <c r="E416" s="501" t="s">
        <v>16</v>
      </c>
      <c r="F416" s="501" t="s">
        <v>35</v>
      </c>
      <c r="G416" s="500" t="s">
        <v>35</v>
      </c>
      <c r="H416" s="518">
        <v>5.6356E-5</v>
      </c>
      <c r="I416" s="510" t="s">
        <v>16</v>
      </c>
      <c r="J416" s="507"/>
      <c r="K416" s="501"/>
      <c r="L416" s="520">
        <v>0</v>
      </c>
      <c r="M416" s="507" t="s">
        <v>372</v>
      </c>
    </row>
    <row r="417" spans="1:13">
      <c r="A417" s="502" t="s">
        <v>9</v>
      </c>
      <c r="B417" s="503" t="s">
        <v>380</v>
      </c>
      <c r="C417" s="503" t="s">
        <v>1992</v>
      </c>
      <c r="D417" s="502" t="s">
        <v>370</v>
      </c>
      <c r="E417" s="503" t="s">
        <v>16</v>
      </c>
      <c r="F417" s="503" t="s">
        <v>35</v>
      </c>
      <c r="G417" s="502" t="s">
        <v>35</v>
      </c>
      <c r="H417" s="517">
        <v>5.5022999999999998E-5</v>
      </c>
      <c r="I417" s="509" t="s">
        <v>16</v>
      </c>
      <c r="J417" s="506"/>
      <c r="K417" s="503"/>
      <c r="L417" s="513">
        <v>0</v>
      </c>
      <c r="M417" s="506" t="s">
        <v>372</v>
      </c>
    </row>
    <row r="418" spans="1:13">
      <c r="A418" s="500" t="s">
        <v>9</v>
      </c>
      <c r="B418" s="501" t="s">
        <v>380</v>
      </c>
      <c r="C418" s="501" t="s">
        <v>1992</v>
      </c>
      <c r="D418" s="500" t="s">
        <v>370</v>
      </c>
      <c r="E418" s="501" t="s">
        <v>16</v>
      </c>
      <c r="F418" s="501" t="s">
        <v>35</v>
      </c>
      <c r="G418" s="500" t="s">
        <v>35</v>
      </c>
      <c r="H418" s="518">
        <v>5.3263000000000001E-5</v>
      </c>
      <c r="I418" s="510" t="s">
        <v>16</v>
      </c>
      <c r="J418" s="507"/>
      <c r="K418" s="501"/>
      <c r="L418" s="520">
        <v>0</v>
      </c>
      <c r="M418" s="507" t="s">
        <v>372</v>
      </c>
    </row>
    <row r="419" spans="1:13">
      <c r="A419" s="502" t="s">
        <v>9</v>
      </c>
      <c r="B419" s="503" t="s">
        <v>380</v>
      </c>
      <c r="C419" s="503" t="s">
        <v>1992</v>
      </c>
      <c r="D419" s="502" t="s">
        <v>370</v>
      </c>
      <c r="E419" s="503" t="s">
        <v>16</v>
      </c>
      <c r="F419" s="503" t="s">
        <v>35</v>
      </c>
      <c r="G419" s="502" t="s">
        <v>35</v>
      </c>
      <c r="H419" s="517">
        <v>5.1616000000000002E-5</v>
      </c>
      <c r="I419" s="509" t="s">
        <v>16</v>
      </c>
      <c r="J419" s="506"/>
      <c r="K419" s="503"/>
      <c r="L419" s="513">
        <v>0</v>
      </c>
      <c r="M419" s="506" t="s">
        <v>372</v>
      </c>
    </row>
    <row r="420" spans="1:13">
      <c r="A420" s="500" t="s">
        <v>9</v>
      </c>
      <c r="B420" s="501" t="s">
        <v>380</v>
      </c>
      <c r="C420" s="501" t="s">
        <v>1992</v>
      </c>
      <c r="D420" s="500" t="s">
        <v>370</v>
      </c>
      <c r="E420" s="501" t="s">
        <v>16</v>
      </c>
      <c r="F420" s="501" t="s">
        <v>35</v>
      </c>
      <c r="G420" s="500" t="s">
        <v>35</v>
      </c>
      <c r="H420" s="518">
        <v>5.8702999999999997E-5</v>
      </c>
      <c r="I420" s="510" t="s">
        <v>16</v>
      </c>
      <c r="J420" s="507"/>
      <c r="K420" s="501"/>
      <c r="L420" s="520">
        <v>0</v>
      </c>
      <c r="M420" s="507" t="s">
        <v>372</v>
      </c>
    </row>
    <row r="421" spans="1:13">
      <c r="A421" s="502" t="s">
        <v>9</v>
      </c>
      <c r="B421" s="503" t="s">
        <v>380</v>
      </c>
      <c r="C421" s="503" t="s">
        <v>1992</v>
      </c>
      <c r="D421" s="502" t="s">
        <v>370</v>
      </c>
      <c r="E421" s="503" t="s">
        <v>16</v>
      </c>
      <c r="F421" s="503" t="s">
        <v>35</v>
      </c>
      <c r="G421" s="502" t="s">
        <v>35</v>
      </c>
      <c r="H421" s="517">
        <v>5.1725999999999999E-5</v>
      </c>
      <c r="I421" s="509" t="s">
        <v>16</v>
      </c>
      <c r="J421" s="506"/>
      <c r="K421" s="503"/>
      <c r="L421" s="513">
        <v>0</v>
      </c>
      <c r="M421" s="506" t="s">
        <v>372</v>
      </c>
    </row>
    <row r="422" spans="1:13">
      <c r="A422" s="500" t="s">
        <v>9</v>
      </c>
      <c r="B422" s="501" t="s">
        <v>380</v>
      </c>
      <c r="C422" s="501" t="s">
        <v>1992</v>
      </c>
      <c r="D422" s="500" t="s">
        <v>370</v>
      </c>
      <c r="E422" s="501" t="s">
        <v>16</v>
      </c>
      <c r="F422" s="501" t="s">
        <v>35</v>
      </c>
      <c r="G422" s="500" t="s">
        <v>35</v>
      </c>
      <c r="H422" s="518">
        <v>5.1669999999999998E-5</v>
      </c>
      <c r="I422" s="510" t="s">
        <v>16</v>
      </c>
      <c r="J422" s="507"/>
      <c r="K422" s="501"/>
      <c r="L422" s="520">
        <v>0</v>
      </c>
      <c r="M422" s="507" t="s">
        <v>372</v>
      </c>
    </row>
    <row r="423" spans="1:13">
      <c r="A423" s="502" t="s">
        <v>9</v>
      </c>
      <c r="B423" s="503" t="s">
        <v>380</v>
      </c>
      <c r="C423" s="503" t="s">
        <v>1992</v>
      </c>
      <c r="D423" s="502" t="s">
        <v>370</v>
      </c>
      <c r="E423" s="503" t="s">
        <v>16</v>
      </c>
      <c r="F423" s="503" t="s">
        <v>35</v>
      </c>
      <c r="G423" s="502" t="s">
        <v>35</v>
      </c>
      <c r="H423" s="517">
        <v>5.1780000000000002E-5</v>
      </c>
      <c r="I423" s="509" t="s">
        <v>16</v>
      </c>
      <c r="J423" s="506"/>
      <c r="K423" s="503"/>
      <c r="L423" s="513">
        <v>0</v>
      </c>
      <c r="M423" s="506" t="s">
        <v>372</v>
      </c>
    </row>
    <row r="424" spans="1:13" ht="24">
      <c r="A424" s="500" t="s">
        <v>384</v>
      </c>
      <c r="B424" s="501" t="s">
        <v>380</v>
      </c>
      <c r="C424" s="501" t="s">
        <v>1992</v>
      </c>
      <c r="D424" s="500" t="s">
        <v>370</v>
      </c>
      <c r="E424" s="501" t="s">
        <v>16</v>
      </c>
      <c r="F424" s="501" t="s">
        <v>35</v>
      </c>
      <c r="G424" s="500" t="s">
        <v>35</v>
      </c>
      <c r="H424" s="518">
        <v>1.5E-6</v>
      </c>
      <c r="I424" s="510" t="s">
        <v>16</v>
      </c>
      <c r="J424" s="507"/>
      <c r="K424" s="501"/>
      <c r="L424" s="520">
        <v>0</v>
      </c>
      <c r="M424" s="507" t="s">
        <v>372</v>
      </c>
    </row>
    <row r="425" spans="1:13" ht="24">
      <c r="A425" s="502" t="s">
        <v>384</v>
      </c>
      <c r="B425" s="503" t="s">
        <v>380</v>
      </c>
      <c r="C425" s="503" t="s">
        <v>1992</v>
      </c>
      <c r="D425" s="502" t="s">
        <v>370</v>
      </c>
      <c r="E425" s="503" t="s">
        <v>16</v>
      </c>
      <c r="F425" s="503" t="s">
        <v>35</v>
      </c>
      <c r="G425" s="502" t="s">
        <v>35</v>
      </c>
      <c r="H425" s="517">
        <v>1.5E-6</v>
      </c>
      <c r="I425" s="509" t="s">
        <v>16</v>
      </c>
      <c r="J425" s="506"/>
      <c r="K425" s="503"/>
      <c r="L425" s="513">
        <v>0</v>
      </c>
      <c r="M425" s="506" t="s">
        <v>372</v>
      </c>
    </row>
    <row r="426" spans="1:13" ht="24">
      <c r="A426" s="500" t="s">
        <v>384</v>
      </c>
      <c r="B426" s="501" t="s">
        <v>380</v>
      </c>
      <c r="C426" s="501" t="s">
        <v>1992</v>
      </c>
      <c r="D426" s="500" t="s">
        <v>370</v>
      </c>
      <c r="E426" s="501" t="s">
        <v>16</v>
      </c>
      <c r="F426" s="501" t="s">
        <v>35</v>
      </c>
      <c r="G426" s="500" t="s">
        <v>35</v>
      </c>
      <c r="H426" s="518">
        <v>1.5E-6</v>
      </c>
      <c r="I426" s="510" t="s">
        <v>16</v>
      </c>
      <c r="J426" s="507"/>
      <c r="K426" s="501"/>
      <c r="L426" s="520">
        <v>0</v>
      </c>
      <c r="M426" s="507" t="s">
        <v>372</v>
      </c>
    </row>
    <row r="427" spans="1:13" ht="24">
      <c r="A427" s="502" t="s">
        <v>384</v>
      </c>
      <c r="B427" s="503" t="s">
        <v>380</v>
      </c>
      <c r="C427" s="503" t="s">
        <v>1992</v>
      </c>
      <c r="D427" s="502" t="s">
        <v>370</v>
      </c>
      <c r="E427" s="503" t="s">
        <v>16</v>
      </c>
      <c r="F427" s="503" t="s">
        <v>35</v>
      </c>
      <c r="G427" s="502" t="s">
        <v>35</v>
      </c>
      <c r="H427" s="517">
        <v>1.5E-6</v>
      </c>
      <c r="I427" s="509" t="s">
        <v>16</v>
      </c>
      <c r="J427" s="506"/>
      <c r="K427" s="503"/>
      <c r="L427" s="513">
        <v>0</v>
      </c>
      <c r="M427" s="506" t="s">
        <v>372</v>
      </c>
    </row>
    <row r="428" spans="1:13" ht="24">
      <c r="A428" s="500" t="s">
        <v>384</v>
      </c>
      <c r="B428" s="501" t="s">
        <v>380</v>
      </c>
      <c r="C428" s="501" t="s">
        <v>1992</v>
      </c>
      <c r="D428" s="500" t="s">
        <v>370</v>
      </c>
      <c r="E428" s="501" t="s">
        <v>16</v>
      </c>
      <c r="F428" s="501" t="s">
        <v>35</v>
      </c>
      <c r="G428" s="500" t="s">
        <v>35</v>
      </c>
      <c r="H428" s="518">
        <v>1.5E-6</v>
      </c>
      <c r="I428" s="510" t="s">
        <v>16</v>
      </c>
      <c r="J428" s="507"/>
      <c r="K428" s="501"/>
      <c r="L428" s="520">
        <v>0</v>
      </c>
      <c r="M428" s="507" t="s">
        <v>372</v>
      </c>
    </row>
    <row r="429" spans="1:13" ht="24">
      <c r="A429" s="502" t="s">
        <v>384</v>
      </c>
      <c r="B429" s="503" t="s">
        <v>380</v>
      </c>
      <c r="C429" s="503" t="s">
        <v>1992</v>
      </c>
      <c r="D429" s="502" t="s">
        <v>370</v>
      </c>
      <c r="E429" s="503" t="s">
        <v>16</v>
      </c>
      <c r="F429" s="503" t="s">
        <v>35</v>
      </c>
      <c r="G429" s="502" t="s">
        <v>35</v>
      </c>
      <c r="H429" s="517">
        <v>1.5E-6</v>
      </c>
      <c r="I429" s="509" t="s">
        <v>16</v>
      </c>
      <c r="J429" s="506"/>
      <c r="K429" s="503"/>
      <c r="L429" s="513">
        <v>0</v>
      </c>
      <c r="M429" s="506" t="s">
        <v>372</v>
      </c>
    </row>
    <row r="430" spans="1:13" ht="24">
      <c r="A430" s="500" t="s">
        <v>384</v>
      </c>
      <c r="B430" s="501" t="s">
        <v>380</v>
      </c>
      <c r="C430" s="501" t="s">
        <v>1992</v>
      </c>
      <c r="D430" s="500" t="s">
        <v>370</v>
      </c>
      <c r="E430" s="501" t="s">
        <v>16</v>
      </c>
      <c r="F430" s="501" t="s">
        <v>35</v>
      </c>
      <c r="G430" s="500" t="s">
        <v>35</v>
      </c>
      <c r="H430" s="518">
        <v>1.5E-6</v>
      </c>
      <c r="I430" s="510" t="s">
        <v>16</v>
      </c>
      <c r="J430" s="507"/>
      <c r="K430" s="501"/>
      <c r="L430" s="520">
        <v>0</v>
      </c>
      <c r="M430" s="507" t="s">
        <v>372</v>
      </c>
    </row>
    <row r="431" spans="1:13" ht="24">
      <c r="A431" s="502" t="s">
        <v>384</v>
      </c>
      <c r="B431" s="503" t="s">
        <v>380</v>
      </c>
      <c r="C431" s="503" t="s">
        <v>1992</v>
      </c>
      <c r="D431" s="502" t="s">
        <v>370</v>
      </c>
      <c r="E431" s="503" t="s">
        <v>16</v>
      </c>
      <c r="F431" s="503" t="s">
        <v>35</v>
      </c>
      <c r="G431" s="502" t="s">
        <v>35</v>
      </c>
      <c r="H431" s="517">
        <v>1.5E-6</v>
      </c>
      <c r="I431" s="509" t="s">
        <v>16</v>
      </c>
      <c r="J431" s="506"/>
      <c r="K431" s="503"/>
      <c r="L431" s="513">
        <v>0</v>
      </c>
      <c r="M431" s="506" t="s">
        <v>372</v>
      </c>
    </row>
    <row r="432" spans="1:13" ht="24">
      <c r="A432" s="500" t="s">
        <v>384</v>
      </c>
      <c r="B432" s="501" t="s">
        <v>380</v>
      </c>
      <c r="C432" s="501" t="s">
        <v>1992</v>
      </c>
      <c r="D432" s="500" t="s">
        <v>370</v>
      </c>
      <c r="E432" s="501" t="s">
        <v>16</v>
      </c>
      <c r="F432" s="501" t="s">
        <v>35</v>
      </c>
      <c r="G432" s="500" t="s">
        <v>35</v>
      </c>
      <c r="H432" s="518">
        <v>1.5E-6</v>
      </c>
      <c r="I432" s="510" t="s">
        <v>16</v>
      </c>
      <c r="J432" s="507"/>
      <c r="K432" s="501"/>
      <c r="L432" s="520">
        <v>0</v>
      </c>
      <c r="M432" s="507" t="s">
        <v>372</v>
      </c>
    </row>
    <row r="433" spans="1:13" ht="24">
      <c r="A433" s="502" t="s">
        <v>384</v>
      </c>
      <c r="B433" s="503" t="s">
        <v>380</v>
      </c>
      <c r="C433" s="503" t="s">
        <v>1992</v>
      </c>
      <c r="D433" s="502" t="s">
        <v>370</v>
      </c>
      <c r="E433" s="503" t="s">
        <v>16</v>
      </c>
      <c r="F433" s="503" t="s">
        <v>35</v>
      </c>
      <c r="G433" s="502" t="s">
        <v>35</v>
      </c>
      <c r="H433" s="517">
        <v>1.5E-6</v>
      </c>
      <c r="I433" s="509" t="s">
        <v>16</v>
      </c>
      <c r="J433" s="506"/>
      <c r="K433" s="503"/>
      <c r="L433" s="513">
        <v>0</v>
      </c>
      <c r="M433" s="506" t="s">
        <v>372</v>
      </c>
    </row>
    <row r="434" spans="1:13" ht="24">
      <c r="A434" s="500" t="s">
        <v>384</v>
      </c>
      <c r="B434" s="501" t="s">
        <v>380</v>
      </c>
      <c r="C434" s="501" t="s">
        <v>1992</v>
      </c>
      <c r="D434" s="500" t="s">
        <v>370</v>
      </c>
      <c r="E434" s="501" t="s">
        <v>16</v>
      </c>
      <c r="F434" s="501" t="s">
        <v>35</v>
      </c>
      <c r="G434" s="500" t="s">
        <v>35</v>
      </c>
      <c r="H434" s="518">
        <v>1.5E-6</v>
      </c>
      <c r="I434" s="510" t="s">
        <v>16</v>
      </c>
      <c r="J434" s="507"/>
      <c r="K434" s="501"/>
      <c r="L434" s="520">
        <v>0</v>
      </c>
      <c r="M434" s="507" t="s">
        <v>372</v>
      </c>
    </row>
    <row r="435" spans="1:13" ht="24">
      <c r="A435" s="502" t="s">
        <v>384</v>
      </c>
      <c r="B435" s="503" t="s">
        <v>380</v>
      </c>
      <c r="C435" s="503" t="s">
        <v>1992</v>
      </c>
      <c r="D435" s="502" t="s">
        <v>370</v>
      </c>
      <c r="E435" s="503" t="s">
        <v>16</v>
      </c>
      <c r="F435" s="503" t="s">
        <v>35</v>
      </c>
      <c r="G435" s="502" t="s">
        <v>35</v>
      </c>
      <c r="H435" s="517">
        <v>1.5E-6</v>
      </c>
      <c r="I435" s="509" t="s">
        <v>16</v>
      </c>
      <c r="J435" s="506"/>
      <c r="K435" s="503"/>
      <c r="L435" s="513">
        <v>0</v>
      </c>
      <c r="M435" s="506" t="s">
        <v>372</v>
      </c>
    </row>
    <row r="436" spans="1:13" ht="24">
      <c r="A436" s="500" t="s">
        <v>387</v>
      </c>
      <c r="B436" s="501" t="s">
        <v>380</v>
      </c>
      <c r="C436" s="501" t="s">
        <v>1992</v>
      </c>
      <c r="D436" s="500" t="s">
        <v>370</v>
      </c>
      <c r="E436" s="501" t="s">
        <v>16</v>
      </c>
      <c r="F436" s="501" t="s">
        <v>35</v>
      </c>
      <c r="G436" s="500" t="s">
        <v>35</v>
      </c>
      <c r="H436" s="518">
        <v>2.1455999999999999E-5</v>
      </c>
      <c r="I436" s="510" t="s">
        <v>16</v>
      </c>
      <c r="J436" s="507"/>
      <c r="K436" s="501"/>
      <c r="L436" s="520">
        <v>0</v>
      </c>
      <c r="M436" s="507" t="s">
        <v>372</v>
      </c>
    </row>
    <row r="437" spans="1:13" ht="24">
      <c r="A437" s="502" t="s">
        <v>387</v>
      </c>
      <c r="B437" s="503" t="s">
        <v>380</v>
      </c>
      <c r="C437" s="503" t="s">
        <v>1992</v>
      </c>
      <c r="D437" s="502" t="s">
        <v>370</v>
      </c>
      <c r="E437" s="503" t="s">
        <v>16</v>
      </c>
      <c r="F437" s="503" t="s">
        <v>35</v>
      </c>
      <c r="G437" s="502" t="s">
        <v>35</v>
      </c>
      <c r="H437" s="517">
        <v>2.1455999999999999E-5</v>
      </c>
      <c r="I437" s="509" t="s">
        <v>16</v>
      </c>
      <c r="J437" s="506"/>
      <c r="K437" s="503"/>
      <c r="L437" s="513">
        <v>0</v>
      </c>
      <c r="M437" s="506" t="s">
        <v>372</v>
      </c>
    </row>
    <row r="438" spans="1:13" ht="24">
      <c r="A438" s="500" t="s">
        <v>387</v>
      </c>
      <c r="B438" s="501" t="s">
        <v>380</v>
      </c>
      <c r="C438" s="501" t="s">
        <v>1992</v>
      </c>
      <c r="D438" s="500" t="s">
        <v>370</v>
      </c>
      <c r="E438" s="501" t="s">
        <v>16</v>
      </c>
      <c r="F438" s="501" t="s">
        <v>35</v>
      </c>
      <c r="G438" s="500" t="s">
        <v>35</v>
      </c>
      <c r="H438" s="518">
        <v>2.1455999999999999E-5</v>
      </c>
      <c r="I438" s="510" t="s">
        <v>16</v>
      </c>
      <c r="J438" s="507"/>
      <c r="K438" s="501"/>
      <c r="L438" s="520">
        <v>0</v>
      </c>
      <c r="M438" s="507" t="s">
        <v>372</v>
      </c>
    </row>
    <row r="439" spans="1:13" ht="24">
      <c r="A439" s="502" t="s">
        <v>387</v>
      </c>
      <c r="B439" s="503" t="s">
        <v>380</v>
      </c>
      <c r="C439" s="503" t="s">
        <v>1992</v>
      </c>
      <c r="D439" s="502" t="s">
        <v>370</v>
      </c>
      <c r="E439" s="503" t="s">
        <v>16</v>
      </c>
      <c r="F439" s="503" t="s">
        <v>35</v>
      </c>
      <c r="G439" s="502" t="s">
        <v>35</v>
      </c>
      <c r="H439" s="517">
        <v>2.1455999999999999E-5</v>
      </c>
      <c r="I439" s="509" t="s">
        <v>16</v>
      </c>
      <c r="J439" s="506"/>
      <c r="K439" s="503"/>
      <c r="L439" s="513">
        <v>0</v>
      </c>
      <c r="M439" s="506" t="s">
        <v>372</v>
      </c>
    </row>
    <row r="440" spans="1:13" ht="24">
      <c r="A440" s="500" t="s">
        <v>387</v>
      </c>
      <c r="B440" s="501" t="s">
        <v>380</v>
      </c>
      <c r="C440" s="501" t="s">
        <v>1992</v>
      </c>
      <c r="D440" s="500" t="s">
        <v>370</v>
      </c>
      <c r="E440" s="501" t="s">
        <v>16</v>
      </c>
      <c r="F440" s="501" t="s">
        <v>35</v>
      </c>
      <c r="G440" s="500" t="s">
        <v>35</v>
      </c>
      <c r="H440" s="518">
        <v>2.1455999999999999E-5</v>
      </c>
      <c r="I440" s="510" t="s">
        <v>16</v>
      </c>
      <c r="J440" s="507"/>
      <c r="K440" s="501"/>
      <c r="L440" s="520">
        <v>0</v>
      </c>
      <c r="M440" s="507" t="s">
        <v>372</v>
      </c>
    </row>
    <row r="441" spans="1:13" ht="24">
      <c r="A441" s="502" t="s">
        <v>387</v>
      </c>
      <c r="B441" s="503" t="s">
        <v>380</v>
      </c>
      <c r="C441" s="503" t="s">
        <v>1992</v>
      </c>
      <c r="D441" s="502" t="s">
        <v>370</v>
      </c>
      <c r="E441" s="503" t="s">
        <v>16</v>
      </c>
      <c r="F441" s="503" t="s">
        <v>35</v>
      </c>
      <c r="G441" s="502" t="s">
        <v>35</v>
      </c>
      <c r="H441" s="517">
        <v>3.5999999999999998E-6</v>
      </c>
      <c r="I441" s="509" t="s">
        <v>16</v>
      </c>
      <c r="J441" s="506"/>
      <c r="K441" s="503"/>
      <c r="L441" s="513">
        <v>0</v>
      </c>
      <c r="M441" s="506" t="s">
        <v>372</v>
      </c>
    </row>
    <row r="442" spans="1:13" ht="24">
      <c r="A442" s="500" t="s">
        <v>387</v>
      </c>
      <c r="B442" s="501" t="s">
        <v>380</v>
      </c>
      <c r="C442" s="501" t="s">
        <v>1992</v>
      </c>
      <c r="D442" s="500" t="s">
        <v>370</v>
      </c>
      <c r="E442" s="501" t="s">
        <v>16</v>
      </c>
      <c r="F442" s="501" t="s">
        <v>35</v>
      </c>
      <c r="G442" s="500" t="s">
        <v>35</v>
      </c>
      <c r="H442" s="518">
        <v>3.5999999999999998E-6</v>
      </c>
      <c r="I442" s="510" t="s">
        <v>16</v>
      </c>
      <c r="J442" s="507"/>
      <c r="K442" s="501"/>
      <c r="L442" s="520">
        <v>0</v>
      </c>
      <c r="M442" s="507" t="s">
        <v>372</v>
      </c>
    </row>
    <row r="443" spans="1:13" ht="24">
      <c r="A443" s="502" t="s">
        <v>387</v>
      </c>
      <c r="B443" s="503" t="s">
        <v>380</v>
      </c>
      <c r="C443" s="503" t="s">
        <v>1992</v>
      </c>
      <c r="D443" s="502" t="s">
        <v>370</v>
      </c>
      <c r="E443" s="503" t="s">
        <v>16</v>
      </c>
      <c r="F443" s="503" t="s">
        <v>35</v>
      </c>
      <c r="G443" s="502" t="s">
        <v>35</v>
      </c>
      <c r="H443" s="517">
        <v>3.5999999999999998E-6</v>
      </c>
      <c r="I443" s="509" t="s">
        <v>16</v>
      </c>
      <c r="J443" s="506"/>
      <c r="K443" s="503"/>
      <c r="L443" s="513">
        <v>0</v>
      </c>
      <c r="M443" s="506" t="s">
        <v>372</v>
      </c>
    </row>
    <row r="444" spans="1:13">
      <c r="A444" s="500" t="s">
        <v>1114</v>
      </c>
      <c r="B444" s="501" t="s">
        <v>380</v>
      </c>
      <c r="C444" s="501" t="s">
        <v>1992</v>
      </c>
      <c r="D444" s="500" t="s">
        <v>370</v>
      </c>
      <c r="E444" s="501" t="s">
        <v>16</v>
      </c>
      <c r="F444" s="501" t="s">
        <v>35</v>
      </c>
      <c r="G444" s="500" t="s">
        <v>35</v>
      </c>
      <c r="H444" s="518">
        <v>2.34E-5</v>
      </c>
      <c r="I444" s="510" t="s">
        <v>16</v>
      </c>
      <c r="J444" s="507"/>
      <c r="K444" s="501"/>
      <c r="L444" s="520">
        <v>0</v>
      </c>
      <c r="M444" s="507" t="s">
        <v>372</v>
      </c>
    </row>
    <row r="445" spans="1:13">
      <c r="A445" s="502" t="s">
        <v>9</v>
      </c>
      <c r="B445" s="503" t="s">
        <v>380</v>
      </c>
      <c r="C445" s="503" t="s">
        <v>1992</v>
      </c>
      <c r="D445" s="502" t="s">
        <v>1126</v>
      </c>
      <c r="E445" s="503" t="s">
        <v>16</v>
      </c>
      <c r="F445" s="503" t="s">
        <v>35</v>
      </c>
      <c r="G445" s="502" t="s">
        <v>35</v>
      </c>
      <c r="H445" s="517">
        <v>6.2890000000000003E-6</v>
      </c>
      <c r="I445" s="509" t="s">
        <v>16</v>
      </c>
      <c r="J445" s="506"/>
      <c r="K445" s="503"/>
      <c r="L445" s="513">
        <v>0</v>
      </c>
      <c r="M445" s="506" t="s">
        <v>372</v>
      </c>
    </row>
    <row r="446" spans="1:13" ht="24">
      <c r="A446" s="500" t="s">
        <v>1141</v>
      </c>
      <c r="B446" s="501" t="s">
        <v>380</v>
      </c>
      <c r="C446" s="501" t="s">
        <v>1992</v>
      </c>
      <c r="D446" s="500" t="s">
        <v>373</v>
      </c>
      <c r="E446" s="501" t="s">
        <v>15</v>
      </c>
      <c r="F446" s="501" t="s">
        <v>16</v>
      </c>
      <c r="G446" s="500" t="s">
        <v>16</v>
      </c>
      <c r="H446" s="518">
        <v>2.5000000000000001E-4</v>
      </c>
      <c r="I446" s="510" t="s">
        <v>16</v>
      </c>
      <c r="J446" s="507"/>
      <c r="K446" s="501"/>
      <c r="L446" s="520">
        <v>0</v>
      </c>
      <c r="M446" s="507" t="s">
        <v>372</v>
      </c>
    </row>
    <row r="447" spans="1:13" ht="24">
      <c r="A447" s="502" t="s">
        <v>1141</v>
      </c>
      <c r="B447" s="503" t="s">
        <v>380</v>
      </c>
      <c r="C447" s="503" t="s">
        <v>1992</v>
      </c>
      <c r="D447" s="502" t="s">
        <v>373</v>
      </c>
      <c r="E447" s="503" t="s">
        <v>15</v>
      </c>
      <c r="F447" s="503" t="s">
        <v>16</v>
      </c>
      <c r="G447" s="502" t="s">
        <v>16</v>
      </c>
      <c r="H447" s="517">
        <v>2.5000000000000001E-4</v>
      </c>
      <c r="I447" s="509" t="s">
        <v>16</v>
      </c>
      <c r="J447" s="506"/>
      <c r="K447" s="503"/>
      <c r="L447" s="513">
        <v>0</v>
      </c>
      <c r="M447" s="506" t="s">
        <v>372</v>
      </c>
    </row>
    <row r="448" spans="1:13" ht="24">
      <c r="A448" s="500" t="s">
        <v>1141</v>
      </c>
      <c r="B448" s="501" t="s">
        <v>380</v>
      </c>
      <c r="C448" s="501" t="s">
        <v>1992</v>
      </c>
      <c r="D448" s="500" t="s">
        <v>373</v>
      </c>
      <c r="E448" s="501" t="s">
        <v>15</v>
      </c>
      <c r="F448" s="501" t="s">
        <v>16</v>
      </c>
      <c r="G448" s="500" t="s">
        <v>16</v>
      </c>
      <c r="H448" s="518">
        <v>2.5000000000000001E-4</v>
      </c>
      <c r="I448" s="510" t="s">
        <v>16</v>
      </c>
      <c r="J448" s="507"/>
      <c r="K448" s="501"/>
      <c r="L448" s="520">
        <v>0</v>
      </c>
      <c r="M448" s="507" t="s">
        <v>372</v>
      </c>
    </row>
    <row r="449" spans="1:13" ht="24">
      <c r="A449" s="502" t="s">
        <v>1141</v>
      </c>
      <c r="B449" s="503" t="s">
        <v>380</v>
      </c>
      <c r="C449" s="503" t="s">
        <v>1992</v>
      </c>
      <c r="D449" s="502" t="s">
        <v>373</v>
      </c>
      <c r="E449" s="503" t="s">
        <v>15</v>
      </c>
      <c r="F449" s="503" t="s">
        <v>16</v>
      </c>
      <c r="G449" s="502" t="s">
        <v>16</v>
      </c>
      <c r="H449" s="517">
        <v>2.5000000000000001E-4</v>
      </c>
      <c r="I449" s="509" t="s">
        <v>16</v>
      </c>
      <c r="J449" s="506"/>
      <c r="K449" s="503"/>
      <c r="L449" s="513">
        <v>0</v>
      </c>
      <c r="M449" s="506" t="s">
        <v>372</v>
      </c>
    </row>
    <row r="450" spans="1:13" ht="24">
      <c r="A450" s="500" t="s">
        <v>1133</v>
      </c>
      <c r="B450" s="501" t="s">
        <v>380</v>
      </c>
      <c r="C450" s="501" t="s">
        <v>1992</v>
      </c>
      <c r="D450" s="500" t="s">
        <v>373</v>
      </c>
      <c r="E450" s="501" t="s">
        <v>15</v>
      </c>
      <c r="F450" s="501" t="s">
        <v>16</v>
      </c>
      <c r="G450" s="500" t="s">
        <v>16</v>
      </c>
      <c r="H450" s="518">
        <v>7.0200000000000004E-4</v>
      </c>
      <c r="I450" s="510" t="s">
        <v>16</v>
      </c>
      <c r="J450" s="507"/>
      <c r="K450" s="501"/>
      <c r="L450" s="520">
        <v>0</v>
      </c>
      <c r="M450" s="507" t="s">
        <v>372</v>
      </c>
    </row>
    <row r="451" spans="1:13" ht="24">
      <c r="A451" s="502" t="s">
        <v>1142</v>
      </c>
      <c r="B451" s="503" t="s">
        <v>380</v>
      </c>
      <c r="C451" s="503" t="s">
        <v>1992</v>
      </c>
      <c r="D451" s="502" t="s">
        <v>373</v>
      </c>
      <c r="E451" s="503" t="s">
        <v>15</v>
      </c>
      <c r="F451" s="503" t="s">
        <v>16</v>
      </c>
      <c r="G451" s="502" t="s">
        <v>16</v>
      </c>
      <c r="H451" s="517">
        <v>1.0859999999999999E-3</v>
      </c>
      <c r="I451" s="509" t="s">
        <v>16</v>
      </c>
      <c r="J451" s="506"/>
      <c r="K451" s="503"/>
      <c r="L451" s="513">
        <v>0</v>
      </c>
      <c r="M451" s="506" t="s">
        <v>372</v>
      </c>
    </row>
    <row r="452" spans="1:13" ht="36">
      <c r="A452" s="500" t="s">
        <v>1139</v>
      </c>
      <c r="B452" s="501" t="s">
        <v>380</v>
      </c>
      <c r="C452" s="501" t="s">
        <v>1992</v>
      </c>
      <c r="D452" s="500" t="s">
        <v>373</v>
      </c>
      <c r="E452" s="501" t="s">
        <v>15</v>
      </c>
      <c r="F452" s="501" t="s">
        <v>16</v>
      </c>
      <c r="G452" s="500" t="s">
        <v>16</v>
      </c>
      <c r="H452" s="518">
        <v>7.5000000000000002E-4</v>
      </c>
      <c r="I452" s="510" t="s">
        <v>16</v>
      </c>
      <c r="J452" s="507"/>
      <c r="K452" s="501"/>
      <c r="L452" s="520">
        <v>0</v>
      </c>
      <c r="M452" s="507" t="s">
        <v>372</v>
      </c>
    </row>
    <row r="453" spans="1:13" ht="24">
      <c r="A453" s="502" t="s">
        <v>1133</v>
      </c>
      <c r="B453" s="503" t="s">
        <v>380</v>
      </c>
      <c r="C453" s="503" t="s">
        <v>1992</v>
      </c>
      <c r="D453" s="502" t="s">
        <v>373</v>
      </c>
      <c r="E453" s="503" t="s">
        <v>15</v>
      </c>
      <c r="F453" s="503" t="s">
        <v>16</v>
      </c>
      <c r="G453" s="502" t="s">
        <v>16</v>
      </c>
      <c r="H453" s="517">
        <v>5.2800000000000004E-4</v>
      </c>
      <c r="I453" s="509" t="s">
        <v>16</v>
      </c>
      <c r="J453" s="506"/>
      <c r="K453" s="503"/>
      <c r="L453" s="513">
        <v>0</v>
      </c>
      <c r="M453" s="506" t="s">
        <v>372</v>
      </c>
    </row>
    <row r="454" spans="1:13" ht="24">
      <c r="A454" s="500" t="s">
        <v>1145</v>
      </c>
      <c r="B454" s="501" t="s">
        <v>380</v>
      </c>
      <c r="C454" s="501" t="s">
        <v>1992</v>
      </c>
      <c r="D454" s="500" t="s">
        <v>373</v>
      </c>
      <c r="E454" s="501" t="s">
        <v>15</v>
      </c>
      <c r="F454" s="501" t="s">
        <v>16</v>
      </c>
      <c r="G454" s="500" t="s">
        <v>16</v>
      </c>
      <c r="H454" s="518">
        <v>4.9200000000000003E-4</v>
      </c>
      <c r="I454" s="510" t="s">
        <v>16</v>
      </c>
      <c r="J454" s="507"/>
      <c r="K454" s="501"/>
      <c r="L454" s="520">
        <v>0</v>
      </c>
      <c r="M454" s="507" t="s">
        <v>372</v>
      </c>
    </row>
    <row r="455" spans="1:13" ht="24">
      <c r="A455" s="502" t="s">
        <v>1145</v>
      </c>
      <c r="B455" s="503" t="s">
        <v>380</v>
      </c>
      <c r="C455" s="503" t="s">
        <v>1992</v>
      </c>
      <c r="D455" s="502" t="s">
        <v>373</v>
      </c>
      <c r="E455" s="503" t="s">
        <v>15</v>
      </c>
      <c r="F455" s="503" t="s">
        <v>16</v>
      </c>
      <c r="G455" s="502" t="s">
        <v>16</v>
      </c>
      <c r="H455" s="517">
        <v>5.0100000000000003E-4</v>
      </c>
      <c r="I455" s="509" t="s">
        <v>16</v>
      </c>
      <c r="J455" s="506"/>
      <c r="K455" s="503"/>
      <c r="L455" s="513">
        <v>0</v>
      </c>
      <c r="M455" s="506" t="s">
        <v>372</v>
      </c>
    </row>
    <row r="456" spans="1:13" ht="24">
      <c r="A456" s="500" t="s">
        <v>1138</v>
      </c>
      <c r="B456" s="501" t="s">
        <v>380</v>
      </c>
      <c r="C456" s="501" t="s">
        <v>1992</v>
      </c>
      <c r="D456" s="500" t="s">
        <v>373</v>
      </c>
      <c r="E456" s="501" t="s">
        <v>15</v>
      </c>
      <c r="F456" s="501" t="s">
        <v>16</v>
      </c>
      <c r="G456" s="500" t="s">
        <v>16</v>
      </c>
      <c r="H456" s="518">
        <v>1E-3</v>
      </c>
      <c r="I456" s="510" t="s">
        <v>16</v>
      </c>
      <c r="J456" s="507"/>
      <c r="K456" s="501"/>
      <c r="L456" s="520">
        <v>0</v>
      </c>
      <c r="M456" s="507" t="s">
        <v>372</v>
      </c>
    </row>
    <row r="457" spans="1:13" ht="24">
      <c r="A457" s="502" t="s">
        <v>1094</v>
      </c>
      <c r="B457" s="503" t="s">
        <v>380</v>
      </c>
      <c r="C457" s="503" t="s">
        <v>1992</v>
      </c>
      <c r="D457" s="502" t="s">
        <v>371</v>
      </c>
      <c r="E457" s="503" t="s">
        <v>15</v>
      </c>
      <c r="F457" s="503" t="s">
        <v>16</v>
      </c>
      <c r="G457" s="502" t="s">
        <v>16</v>
      </c>
      <c r="H457" s="517">
        <v>7.4999999999999993E-5</v>
      </c>
      <c r="I457" s="509" t="s">
        <v>16</v>
      </c>
      <c r="J457" s="506"/>
      <c r="K457" s="503"/>
      <c r="L457" s="513">
        <v>0</v>
      </c>
      <c r="M457" s="506" t="s">
        <v>372</v>
      </c>
    </row>
    <row r="458" spans="1:13" ht="24">
      <c r="A458" s="500" t="s">
        <v>1094</v>
      </c>
      <c r="B458" s="501" t="s">
        <v>380</v>
      </c>
      <c r="C458" s="501" t="s">
        <v>1992</v>
      </c>
      <c r="D458" s="500" t="s">
        <v>371</v>
      </c>
      <c r="E458" s="501" t="s">
        <v>15</v>
      </c>
      <c r="F458" s="501" t="s">
        <v>16</v>
      </c>
      <c r="G458" s="500" t="s">
        <v>16</v>
      </c>
      <c r="H458" s="518">
        <v>9.8999999999999994E-5</v>
      </c>
      <c r="I458" s="510" t="s">
        <v>16</v>
      </c>
      <c r="J458" s="507"/>
      <c r="K458" s="501"/>
      <c r="L458" s="520">
        <v>0</v>
      </c>
      <c r="M458" s="507" t="s">
        <v>372</v>
      </c>
    </row>
    <row r="459" spans="1:13" ht="24">
      <c r="A459" s="502" t="s">
        <v>1094</v>
      </c>
      <c r="B459" s="503" t="s">
        <v>380</v>
      </c>
      <c r="C459" s="503" t="s">
        <v>1992</v>
      </c>
      <c r="D459" s="502" t="s">
        <v>371</v>
      </c>
      <c r="E459" s="503" t="s">
        <v>15</v>
      </c>
      <c r="F459" s="503" t="s">
        <v>16</v>
      </c>
      <c r="G459" s="502" t="s">
        <v>16</v>
      </c>
      <c r="H459" s="517">
        <v>8.5000000000000006E-5</v>
      </c>
      <c r="I459" s="509" t="s">
        <v>16</v>
      </c>
      <c r="J459" s="506"/>
      <c r="K459" s="503"/>
      <c r="L459" s="513">
        <v>0</v>
      </c>
      <c r="M459" s="506" t="s">
        <v>372</v>
      </c>
    </row>
    <row r="460" spans="1:13" ht="24">
      <c r="A460" s="500" t="s">
        <v>1094</v>
      </c>
      <c r="B460" s="501" t="s">
        <v>380</v>
      </c>
      <c r="C460" s="501" t="s">
        <v>1992</v>
      </c>
      <c r="D460" s="500" t="s">
        <v>371</v>
      </c>
      <c r="E460" s="501" t="s">
        <v>15</v>
      </c>
      <c r="F460" s="501" t="s">
        <v>16</v>
      </c>
      <c r="G460" s="500" t="s">
        <v>16</v>
      </c>
      <c r="H460" s="518">
        <v>1.2E-4</v>
      </c>
      <c r="I460" s="510" t="s">
        <v>16</v>
      </c>
      <c r="J460" s="507"/>
      <c r="K460" s="501"/>
      <c r="L460" s="520">
        <v>0</v>
      </c>
      <c r="M460" s="507" t="s">
        <v>372</v>
      </c>
    </row>
    <row r="461" spans="1:13" ht="24">
      <c r="A461" s="502" t="s">
        <v>1094</v>
      </c>
      <c r="B461" s="503" t="s">
        <v>380</v>
      </c>
      <c r="C461" s="503" t="s">
        <v>1992</v>
      </c>
      <c r="D461" s="502" t="s">
        <v>371</v>
      </c>
      <c r="E461" s="503" t="s">
        <v>15</v>
      </c>
      <c r="F461" s="503" t="s">
        <v>16</v>
      </c>
      <c r="G461" s="502" t="s">
        <v>16</v>
      </c>
      <c r="H461" s="517">
        <v>1E-4</v>
      </c>
      <c r="I461" s="509" t="s">
        <v>16</v>
      </c>
      <c r="J461" s="506"/>
      <c r="K461" s="503"/>
      <c r="L461" s="513">
        <v>0</v>
      </c>
      <c r="M461" s="506" t="s">
        <v>372</v>
      </c>
    </row>
    <row r="462" spans="1:13" ht="24">
      <c r="A462" s="500" t="s">
        <v>1094</v>
      </c>
      <c r="B462" s="501" t="s">
        <v>380</v>
      </c>
      <c r="C462" s="501" t="s">
        <v>1992</v>
      </c>
      <c r="D462" s="500" t="s">
        <v>371</v>
      </c>
      <c r="E462" s="501" t="s">
        <v>15</v>
      </c>
      <c r="F462" s="501" t="s">
        <v>16</v>
      </c>
      <c r="G462" s="500" t="s">
        <v>16</v>
      </c>
      <c r="H462" s="518">
        <v>6.4999999999999994E-5</v>
      </c>
      <c r="I462" s="510" t="s">
        <v>16</v>
      </c>
      <c r="J462" s="507"/>
      <c r="K462" s="501"/>
      <c r="L462" s="520">
        <v>0</v>
      </c>
      <c r="M462" s="507" t="s">
        <v>372</v>
      </c>
    </row>
    <row r="463" spans="1:13" ht="24">
      <c r="A463" s="502" t="s">
        <v>1094</v>
      </c>
      <c r="B463" s="503" t="s">
        <v>380</v>
      </c>
      <c r="C463" s="503" t="s">
        <v>1992</v>
      </c>
      <c r="D463" s="502" t="s">
        <v>371</v>
      </c>
      <c r="E463" s="503" t="s">
        <v>15</v>
      </c>
      <c r="F463" s="503" t="s">
        <v>16</v>
      </c>
      <c r="G463" s="502" t="s">
        <v>16</v>
      </c>
      <c r="H463" s="517">
        <v>6.9999999999999994E-5</v>
      </c>
      <c r="I463" s="509" t="s">
        <v>16</v>
      </c>
      <c r="J463" s="506"/>
      <c r="K463" s="503"/>
      <c r="L463" s="513">
        <v>0</v>
      </c>
      <c r="M463" s="506" t="s">
        <v>372</v>
      </c>
    </row>
    <row r="464" spans="1:13" ht="24">
      <c r="A464" s="500" t="s">
        <v>1094</v>
      </c>
      <c r="B464" s="501" t="s">
        <v>380</v>
      </c>
      <c r="C464" s="501" t="s">
        <v>1992</v>
      </c>
      <c r="D464" s="500" t="s">
        <v>371</v>
      </c>
      <c r="E464" s="501" t="s">
        <v>15</v>
      </c>
      <c r="F464" s="501" t="s">
        <v>16</v>
      </c>
      <c r="G464" s="500" t="s">
        <v>16</v>
      </c>
      <c r="H464" s="518">
        <v>8.0000000000000007E-5</v>
      </c>
      <c r="I464" s="510" t="s">
        <v>16</v>
      </c>
      <c r="J464" s="507"/>
      <c r="K464" s="501"/>
      <c r="L464" s="520">
        <v>0</v>
      </c>
      <c r="M464" s="507" t="s">
        <v>372</v>
      </c>
    </row>
    <row r="465" spans="1:13" ht="24">
      <c r="A465" s="502" t="s">
        <v>1094</v>
      </c>
      <c r="B465" s="503" t="s">
        <v>380</v>
      </c>
      <c r="C465" s="503" t="s">
        <v>1992</v>
      </c>
      <c r="D465" s="502" t="s">
        <v>371</v>
      </c>
      <c r="E465" s="503" t="s">
        <v>15</v>
      </c>
      <c r="F465" s="503" t="s">
        <v>16</v>
      </c>
      <c r="G465" s="502" t="s">
        <v>16</v>
      </c>
      <c r="H465" s="517">
        <v>1E-4</v>
      </c>
      <c r="I465" s="509" t="s">
        <v>16</v>
      </c>
      <c r="J465" s="506"/>
      <c r="K465" s="503"/>
      <c r="L465" s="513">
        <v>0</v>
      </c>
      <c r="M465" s="506" t="s">
        <v>372</v>
      </c>
    </row>
    <row r="466" spans="1:13" ht="24">
      <c r="A466" s="500" t="s">
        <v>1094</v>
      </c>
      <c r="B466" s="501" t="s">
        <v>380</v>
      </c>
      <c r="C466" s="501" t="s">
        <v>1992</v>
      </c>
      <c r="D466" s="500" t="s">
        <v>371</v>
      </c>
      <c r="E466" s="501" t="s">
        <v>15</v>
      </c>
      <c r="F466" s="501" t="s">
        <v>16</v>
      </c>
      <c r="G466" s="500" t="s">
        <v>16</v>
      </c>
      <c r="H466" s="518">
        <v>9.8999999999999994E-5</v>
      </c>
      <c r="I466" s="510" t="s">
        <v>16</v>
      </c>
      <c r="J466" s="507"/>
      <c r="K466" s="501"/>
      <c r="L466" s="520">
        <v>0</v>
      </c>
      <c r="M466" s="507" t="s">
        <v>372</v>
      </c>
    </row>
    <row r="467" spans="1:13" ht="24">
      <c r="A467" s="502" t="s">
        <v>1094</v>
      </c>
      <c r="B467" s="503" t="s">
        <v>380</v>
      </c>
      <c r="C467" s="503" t="s">
        <v>1992</v>
      </c>
      <c r="D467" s="502" t="s">
        <v>371</v>
      </c>
      <c r="E467" s="503" t="s">
        <v>15</v>
      </c>
      <c r="F467" s="503" t="s">
        <v>16</v>
      </c>
      <c r="G467" s="502" t="s">
        <v>16</v>
      </c>
      <c r="H467" s="517">
        <v>8.5000000000000006E-5</v>
      </c>
      <c r="I467" s="509" t="s">
        <v>16</v>
      </c>
      <c r="J467" s="506"/>
      <c r="K467" s="503"/>
      <c r="L467" s="513">
        <v>0</v>
      </c>
      <c r="M467" s="506" t="s">
        <v>372</v>
      </c>
    </row>
    <row r="468" spans="1:13" ht="24">
      <c r="A468" s="500" t="s">
        <v>1094</v>
      </c>
      <c r="B468" s="501" t="s">
        <v>380</v>
      </c>
      <c r="C468" s="501" t="s">
        <v>1992</v>
      </c>
      <c r="D468" s="500" t="s">
        <v>371</v>
      </c>
      <c r="E468" s="501" t="s">
        <v>15</v>
      </c>
      <c r="F468" s="501" t="s">
        <v>16</v>
      </c>
      <c r="G468" s="500" t="s">
        <v>16</v>
      </c>
      <c r="H468" s="518">
        <v>1E-4</v>
      </c>
      <c r="I468" s="510" t="s">
        <v>16</v>
      </c>
      <c r="J468" s="507"/>
      <c r="K468" s="501"/>
      <c r="L468" s="520">
        <v>0</v>
      </c>
      <c r="M468" s="507" t="s">
        <v>372</v>
      </c>
    </row>
    <row r="469" spans="1:13" ht="24">
      <c r="A469" s="502" t="s">
        <v>1094</v>
      </c>
      <c r="B469" s="503" t="s">
        <v>380</v>
      </c>
      <c r="C469" s="503" t="s">
        <v>1992</v>
      </c>
      <c r="D469" s="502" t="s">
        <v>371</v>
      </c>
      <c r="E469" s="503" t="s">
        <v>15</v>
      </c>
      <c r="F469" s="503" t="s">
        <v>16</v>
      </c>
      <c r="G469" s="502" t="s">
        <v>16</v>
      </c>
      <c r="H469" s="517">
        <v>1E-4</v>
      </c>
      <c r="I469" s="509" t="s">
        <v>16</v>
      </c>
      <c r="J469" s="506"/>
      <c r="K469" s="503"/>
      <c r="L469" s="513">
        <v>0</v>
      </c>
      <c r="M469" s="506" t="s">
        <v>372</v>
      </c>
    </row>
    <row r="470" spans="1:13" ht="24">
      <c r="A470" s="500" t="s">
        <v>1094</v>
      </c>
      <c r="B470" s="501" t="s">
        <v>380</v>
      </c>
      <c r="C470" s="501" t="s">
        <v>1992</v>
      </c>
      <c r="D470" s="500" t="s">
        <v>371</v>
      </c>
      <c r="E470" s="501" t="s">
        <v>15</v>
      </c>
      <c r="F470" s="501" t="s">
        <v>16</v>
      </c>
      <c r="G470" s="500" t="s">
        <v>16</v>
      </c>
      <c r="H470" s="518">
        <v>6.4999999999999994E-5</v>
      </c>
      <c r="I470" s="510" t="s">
        <v>16</v>
      </c>
      <c r="J470" s="507"/>
      <c r="K470" s="501"/>
      <c r="L470" s="520">
        <v>0</v>
      </c>
      <c r="M470" s="507" t="s">
        <v>372</v>
      </c>
    </row>
    <row r="471" spans="1:13" ht="24">
      <c r="A471" s="502" t="s">
        <v>1094</v>
      </c>
      <c r="B471" s="503" t="s">
        <v>380</v>
      </c>
      <c r="C471" s="503" t="s">
        <v>1992</v>
      </c>
      <c r="D471" s="502" t="s">
        <v>371</v>
      </c>
      <c r="E471" s="503" t="s">
        <v>15</v>
      </c>
      <c r="F471" s="503" t="s">
        <v>16</v>
      </c>
      <c r="G471" s="502" t="s">
        <v>16</v>
      </c>
      <c r="H471" s="517">
        <v>7.4999999999999993E-5</v>
      </c>
      <c r="I471" s="509" t="s">
        <v>16</v>
      </c>
      <c r="J471" s="506"/>
      <c r="K471" s="503"/>
      <c r="L471" s="513">
        <v>0</v>
      </c>
      <c r="M471" s="506" t="s">
        <v>372</v>
      </c>
    </row>
    <row r="472" spans="1:13" ht="24">
      <c r="A472" s="500" t="s">
        <v>1095</v>
      </c>
      <c r="B472" s="501" t="s">
        <v>380</v>
      </c>
      <c r="C472" s="501" t="s">
        <v>1992</v>
      </c>
      <c r="D472" s="500" t="s">
        <v>371</v>
      </c>
      <c r="E472" s="501" t="s">
        <v>15</v>
      </c>
      <c r="F472" s="501" t="s">
        <v>16</v>
      </c>
      <c r="G472" s="500" t="s">
        <v>16</v>
      </c>
      <c r="H472" s="518">
        <v>1.5E-3</v>
      </c>
      <c r="I472" s="510" t="s">
        <v>16</v>
      </c>
      <c r="J472" s="507"/>
      <c r="K472" s="501"/>
      <c r="L472" s="520">
        <v>0</v>
      </c>
      <c r="M472" s="507" t="s">
        <v>372</v>
      </c>
    </row>
    <row r="473" spans="1:13" ht="24">
      <c r="A473" s="502" t="s">
        <v>1097</v>
      </c>
      <c r="B473" s="503" t="s">
        <v>380</v>
      </c>
      <c r="C473" s="503" t="s">
        <v>1992</v>
      </c>
      <c r="D473" s="502" t="s">
        <v>371</v>
      </c>
      <c r="E473" s="503" t="s">
        <v>15</v>
      </c>
      <c r="F473" s="503" t="s">
        <v>16</v>
      </c>
      <c r="G473" s="502" t="s">
        <v>16</v>
      </c>
      <c r="H473" s="517">
        <v>1.2E-4</v>
      </c>
      <c r="I473" s="509" t="s">
        <v>16</v>
      </c>
      <c r="J473" s="506"/>
      <c r="K473" s="503"/>
      <c r="L473" s="513">
        <v>0</v>
      </c>
      <c r="M473" s="506" t="s">
        <v>372</v>
      </c>
    </row>
    <row r="474" spans="1:13" ht="24">
      <c r="A474" s="500" t="s">
        <v>1097</v>
      </c>
      <c r="B474" s="501" t="s">
        <v>380</v>
      </c>
      <c r="C474" s="501" t="s">
        <v>1992</v>
      </c>
      <c r="D474" s="500" t="s">
        <v>371</v>
      </c>
      <c r="E474" s="501" t="s">
        <v>15</v>
      </c>
      <c r="F474" s="501" t="s">
        <v>16</v>
      </c>
      <c r="G474" s="500" t="s">
        <v>16</v>
      </c>
      <c r="H474" s="518">
        <v>8.0000000000000007E-5</v>
      </c>
      <c r="I474" s="510" t="s">
        <v>16</v>
      </c>
      <c r="J474" s="507"/>
      <c r="K474" s="501"/>
      <c r="L474" s="520">
        <v>0</v>
      </c>
      <c r="M474" s="507" t="s">
        <v>372</v>
      </c>
    </row>
    <row r="475" spans="1:13" ht="24">
      <c r="A475" s="502" t="s">
        <v>1104</v>
      </c>
      <c r="B475" s="503" t="s">
        <v>380</v>
      </c>
      <c r="C475" s="503" t="s">
        <v>1992</v>
      </c>
      <c r="D475" s="502" t="s">
        <v>371</v>
      </c>
      <c r="E475" s="503" t="s">
        <v>15</v>
      </c>
      <c r="F475" s="503" t="s">
        <v>16</v>
      </c>
      <c r="G475" s="502" t="s">
        <v>16</v>
      </c>
      <c r="H475" s="517">
        <v>7.0350000000000002E-5</v>
      </c>
      <c r="I475" s="509" t="s">
        <v>16</v>
      </c>
      <c r="J475" s="506"/>
      <c r="K475" s="503"/>
      <c r="L475" s="513">
        <v>0</v>
      </c>
      <c r="M475" s="506" t="s">
        <v>372</v>
      </c>
    </row>
    <row r="476" spans="1:13" ht="24">
      <c r="A476" s="500" t="s">
        <v>1104</v>
      </c>
      <c r="B476" s="501" t="s">
        <v>380</v>
      </c>
      <c r="C476" s="501" t="s">
        <v>1992</v>
      </c>
      <c r="D476" s="500" t="s">
        <v>371</v>
      </c>
      <c r="E476" s="501" t="s">
        <v>15</v>
      </c>
      <c r="F476" s="501" t="s">
        <v>16</v>
      </c>
      <c r="G476" s="500" t="s">
        <v>16</v>
      </c>
      <c r="H476" s="518">
        <v>5.9205E-4</v>
      </c>
      <c r="I476" s="510" t="s">
        <v>16</v>
      </c>
      <c r="J476" s="507"/>
      <c r="K476" s="501"/>
      <c r="L476" s="520">
        <v>0</v>
      </c>
      <c r="M476" s="507" t="s">
        <v>372</v>
      </c>
    </row>
    <row r="477" spans="1:13" ht="24">
      <c r="A477" s="502" t="s">
        <v>1104</v>
      </c>
      <c r="B477" s="503" t="s">
        <v>380</v>
      </c>
      <c r="C477" s="503" t="s">
        <v>1992</v>
      </c>
      <c r="D477" s="502" t="s">
        <v>371</v>
      </c>
      <c r="E477" s="503" t="s">
        <v>15</v>
      </c>
      <c r="F477" s="503" t="s">
        <v>16</v>
      </c>
      <c r="G477" s="502" t="s">
        <v>16</v>
      </c>
      <c r="H477" s="517">
        <v>5.5259999999999999E-4</v>
      </c>
      <c r="I477" s="509" t="s">
        <v>16</v>
      </c>
      <c r="J477" s="506"/>
      <c r="K477" s="503"/>
      <c r="L477" s="513">
        <v>0</v>
      </c>
      <c r="M477" s="506" t="s">
        <v>372</v>
      </c>
    </row>
    <row r="478" spans="1:13" ht="24">
      <c r="A478" s="500" t="s">
        <v>1104</v>
      </c>
      <c r="B478" s="501" t="s">
        <v>380</v>
      </c>
      <c r="C478" s="501" t="s">
        <v>1992</v>
      </c>
      <c r="D478" s="500" t="s">
        <v>371</v>
      </c>
      <c r="E478" s="501" t="s">
        <v>15</v>
      </c>
      <c r="F478" s="501" t="s">
        <v>16</v>
      </c>
      <c r="G478" s="500" t="s">
        <v>16</v>
      </c>
      <c r="H478" s="518">
        <v>7.0529999999999996E-4</v>
      </c>
      <c r="I478" s="510" t="s">
        <v>16</v>
      </c>
      <c r="J478" s="507"/>
      <c r="K478" s="501"/>
      <c r="L478" s="520">
        <v>0</v>
      </c>
      <c r="M478" s="507" t="s">
        <v>372</v>
      </c>
    </row>
    <row r="479" spans="1:13" ht="24">
      <c r="A479" s="502" t="s">
        <v>1104</v>
      </c>
      <c r="B479" s="503" t="s">
        <v>380</v>
      </c>
      <c r="C479" s="503" t="s">
        <v>1992</v>
      </c>
      <c r="D479" s="502" t="s">
        <v>371</v>
      </c>
      <c r="E479" s="503" t="s">
        <v>15</v>
      </c>
      <c r="F479" s="503" t="s">
        <v>16</v>
      </c>
      <c r="G479" s="502" t="s">
        <v>16</v>
      </c>
      <c r="H479" s="517">
        <v>7.6020000000000005E-4</v>
      </c>
      <c r="I479" s="509" t="s">
        <v>16</v>
      </c>
      <c r="J479" s="506"/>
      <c r="K479" s="503"/>
      <c r="L479" s="513">
        <v>0</v>
      </c>
      <c r="M479" s="506" t="s">
        <v>372</v>
      </c>
    </row>
    <row r="480" spans="1:13" ht="24">
      <c r="A480" s="500" t="s">
        <v>1104</v>
      </c>
      <c r="B480" s="501" t="s">
        <v>380</v>
      </c>
      <c r="C480" s="501" t="s">
        <v>1992</v>
      </c>
      <c r="D480" s="500" t="s">
        <v>371</v>
      </c>
      <c r="E480" s="501" t="s">
        <v>15</v>
      </c>
      <c r="F480" s="501" t="s">
        <v>16</v>
      </c>
      <c r="G480" s="500" t="s">
        <v>16</v>
      </c>
      <c r="H480" s="518">
        <v>7.3255E-4</v>
      </c>
      <c r="I480" s="510" t="s">
        <v>16</v>
      </c>
      <c r="J480" s="507"/>
      <c r="K480" s="501"/>
      <c r="L480" s="520">
        <v>0</v>
      </c>
      <c r="M480" s="507" t="s">
        <v>372</v>
      </c>
    </row>
    <row r="481" spans="1:13" ht="24">
      <c r="A481" s="502" t="s">
        <v>1104</v>
      </c>
      <c r="B481" s="503" t="s">
        <v>380</v>
      </c>
      <c r="C481" s="503" t="s">
        <v>1992</v>
      </c>
      <c r="D481" s="502" t="s">
        <v>371</v>
      </c>
      <c r="E481" s="503" t="s">
        <v>15</v>
      </c>
      <c r="F481" s="503" t="s">
        <v>16</v>
      </c>
      <c r="G481" s="502" t="s">
        <v>16</v>
      </c>
      <c r="H481" s="517">
        <v>6.2220000000000005E-4</v>
      </c>
      <c r="I481" s="509" t="s">
        <v>16</v>
      </c>
      <c r="J481" s="506"/>
      <c r="K481" s="503"/>
      <c r="L481" s="513">
        <v>0</v>
      </c>
      <c r="M481" s="506" t="s">
        <v>372</v>
      </c>
    </row>
    <row r="482" spans="1:13" ht="24">
      <c r="A482" s="500" t="s">
        <v>1104</v>
      </c>
      <c r="B482" s="501" t="s">
        <v>380</v>
      </c>
      <c r="C482" s="501" t="s">
        <v>1992</v>
      </c>
      <c r="D482" s="500" t="s">
        <v>371</v>
      </c>
      <c r="E482" s="501" t="s">
        <v>15</v>
      </c>
      <c r="F482" s="501" t="s">
        <v>16</v>
      </c>
      <c r="G482" s="500" t="s">
        <v>16</v>
      </c>
      <c r="H482" s="518">
        <v>1.615E-4</v>
      </c>
      <c r="I482" s="510" t="s">
        <v>16</v>
      </c>
      <c r="J482" s="507"/>
      <c r="K482" s="501"/>
      <c r="L482" s="520">
        <v>0</v>
      </c>
      <c r="M482" s="507" t="s">
        <v>372</v>
      </c>
    </row>
    <row r="483" spans="1:13" ht="24">
      <c r="A483" s="502" t="s">
        <v>1104</v>
      </c>
      <c r="B483" s="503" t="s">
        <v>380</v>
      </c>
      <c r="C483" s="503" t="s">
        <v>1992</v>
      </c>
      <c r="D483" s="502" t="s">
        <v>371</v>
      </c>
      <c r="E483" s="503" t="s">
        <v>15</v>
      </c>
      <c r="F483" s="503" t="s">
        <v>16</v>
      </c>
      <c r="G483" s="502" t="s">
        <v>16</v>
      </c>
      <c r="H483" s="517">
        <v>6.8964999999999999E-4</v>
      </c>
      <c r="I483" s="509" t="s">
        <v>16</v>
      </c>
      <c r="J483" s="506"/>
      <c r="K483" s="503"/>
      <c r="L483" s="513">
        <v>0</v>
      </c>
      <c r="M483" s="506" t="s">
        <v>372</v>
      </c>
    </row>
    <row r="484" spans="1:13" ht="24">
      <c r="A484" s="500" t="s">
        <v>276</v>
      </c>
      <c r="B484" s="501" t="s">
        <v>380</v>
      </c>
      <c r="C484" s="501" t="s">
        <v>1992</v>
      </c>
      <c r="D484" s="500" t="s">
        <v>371</v>
      </c>
      <c r="E484" s="501" t="s">
        <v>15</v>
      </c>
      <c r="F484" s="501" t="s">
        <v>16</v>
      </c>
      <c r="G484" s="500" t="s">
        <v>16</v>
      </c>
      <c r="H484" s="518">
        <v>1.7522E-3</v>
      </c>
      <c r="I484" s="510" t="s">
        <v>16</v>
      </c>
      <c r="J484" s="507"/>
      <c r="K484" s="501"/>
      <c r="L484" s="520">
        <v>0</v>
      </c>
      <c r="M484" s="507" t="s">
        <v>372</v>
      </c>
    </row>
    <row r="485" spans="1:13" ht="24">
      <c r="A485" s="502" t="s">
        <v>276</v>
      </c>
      <c r="B485" s="503" t="s">
        <v>380</v>
      </c>
      <c r="C485" s="503" t="s">
        <v>1992</v>
      </c>
      <c r="D485" s="502" t="s">
        <v>371</v>
      </c>
      <c r="E485" s="503" t="s">
        <v>15</v>
      </c>
      <c r="F485" s="503" t="s">
        <v>16</v>
      </c>
      <c r="G485" s="502" t="s">
        <v>16</v>
      </c>
      <c r="H485" s="517">
        <v>5.5500000000000005E-4</v>
      </c>
      <c r="I485" s="509" t="s">
        <v>16</v>
      </c>
      <c r="J485" s="506"/>
      <c r="K485" s="503"/>
      <c r="L485" s="513">
        <v>0</v>
      </c>
      <c r="M485" s="506" t="s">
        <v>372</v>
      </c>
    </row>
    <row r="486" spans="1:13" ht="24">
      <c r="A486" s="500" t="s">
        <v>276</v>
      </c>
      <c r="B486" s="501" t="s">
        <v>380</v>
      </c>
      <c r="C486" s="501" t="s">
        <v>1992</v>
      </c>
      <c r="D486" s="500" t="s">
        <v>371</v>
      </c>
      <c r="E486" s="501" t="s">
        <v>15</v>
      </c>
      <c r="F486" s="501" t="s">
        <v>16</v>
      </c>
      <c r="G486" s="500" t="s">
        <v>16</v>
      </c>
      <c r="H486" s="518">
        <v>2.02505E-3</v>
      </c>
      <c r="I486" s="510" t="s">
        <v>16</v>
      </c>
      <c r="J486" s="507"/>
      <c r="K486" s="501"/>
      <c r="L486" s="520">
        <v>0</v>
      </c>
      <c r="M486" s="507" t="s">
        <v>372</v>
      </c>
    </row>
    <row r="487" spans="1:13" ht="24">
      <c r="A487" s="502" t="s">
        <v>276</v>
      </c>
      <c r="B487" s="503" t="s">
        <v>380</v>
      </c>
      <c r="C487" s="503" t="s">
        <v>1992</v>
      </c>
      <c r="D487" s="502" t="s">
        <v>371</v>
      </c>
      <c r="E487" s="503" t="s">
        <v>15</v>
      </c>
      <c r="F487" s="503" t="s">
        <v>16</v>
      </c>
      <c r="G487" s="502" t="s">
        <v>16</v>
      </c>
      <c r="H487" s="517">
        <v>1.7549499999999999E-3</v>
      </c>
      <c r="I487" s="509" t="s">
        <v>16</v>
      </c>
      <c r="J487" s="506"/>
      <c r="K487" s="503"/>
      <c r="L487" s="513">
        <v>0</v>
      </c>
      <c r="M487" s="506" t="s">
        <v>372</v>
      </c>
    </row>
    <row r="488" spans="1:13" ht="24">
      <c r="A488" s="500" t="s">
        <v>276</v>
      </c>
      <c r="B488" s="501" t="s">
        <v>380</v>
      </c>
      <c r="C488" s="501" t="s">
        <v>1992</v>
      </c>
      <c r="D488" s="500" t="s">
        <v>371</v>
      </c>
      <c r="E488" s="501" t="s">
        <v>15</v>
      </c>
      <c r="F488" s="501" t="s">
        <v>16</v>
      </c>
      <c r="G488" s="500" t="s">
        <v>16</v>
      </c>
      <c r="H488" s="518">
        <v>1.60125E-3</v>
      </c>
      <c r="I488" s="510" t="s">
        <v>16</v>
      </c>
      <c r="J488" s="507"/>
      <c r="K488" s="501"/>
      <c r="L488" s="520">
        <v>0</v>
      </c>
      <c r="M488" s="507" t="s">
        <v>372</v>
      </c>
    </row>
    <row r="489" spans="1:13" ht="24">
      <c r="A489" s="502" t="s">
        <v>276</v>
      </c>
      <c r="B489" s="503" t="s">
        <v>380</v>
      </c>
      <c r="C489" s="503" t="s">
        <v>1992</v>
      </c>
      <c r="D489" s="502" t="s">
        <v>371</v>
      </c>
      <c r="E489" s="503" t="s">
        <v>15</v>
      </c>
      <c r="F489" s="503" t="s">
        <v>16</v>
      </c>
      <c r="G489" s="502" t="s">
        <v>16</v>
      </c>
      <c r="H489" s="517">
        <v>5.6099999999999998E-4</v>
      </c>
      <c r="I489" s="509" t="s">
        <v>16</v>
      </c>
      <c r="J489" s="506"/>
      <c r="K489" s="503"/>
      <c r="L489" s="513">
        <v>0</v>
      </c>
      <c r="M489" s="506" t="s">
        <v>372</v>
      </c>
    </row>
    <row r="490" spans="1:13" ht="24">
      <c r="A490" s="500" t="s">
        <v>276</v>
      </c>
      <c r="B490" s="501" t="s">
        <v>380</v>
      </c>
      <c r="C490" s="501" t="s">
        <v>1992</v>
      </c>
      <c r="D490" s="500" t="s">
        <v>371</v>
      </c>
      <c r="E490" s="501" t="s">
        <v>15</v>
      </c>
      <c r="F490" s="501" t="s">
        <v>16</v>
      </c>
      <c r="G490" s="500" t="s">
        <v>16</v>
      </c>
      <c r="H490" s="518">
        <v>2.2417510000000002E-3</v>
      </c>
      <c r="I490" s="510" t="s">
        <v>16</v>
      </c>
      <c r="J490" s="507"/>
      <c r="K490" s="501"/>
      <c r="L490" s="520">
        <v>0</v>
      </c>
      <c r="M490" s="507" t="s">
        <v>372</v>
      </c>
    </row>
    <row r="491" spans="1:13" ht="24">
      <c r="A491" s="502" t="s">
        <v>276</v>
      </c>
      <c r="B491" s="503" t="s">
        <v>380</v>
      </c>
      <c r="C491" s="503" t="s">
        <v>1992</v>
      </c>
      <c r="D491" s="502" t="s">
        <v>371</v>
      </c>
      <c r="E491" s="503" t="s">
        <v>15</v>
      </c>
      <c r="F491" s="503" t="s">
        <v>16</v>
      </c>
      <c r="G491" s="502" t="s">
        <v>16</v>
      </c>
      <c r="H491" s="517">
        <v>1.8143499999999999E-3</v>
      </c>
      <c r="I491" s="509" t="s">
        <v>16</v>
      </c>
      <c r="J491" s="506"/>
      <c r="K491" s="503"/>
      <c r="L491" s="513">
        <v>0</v>
      </c>
      <c r="M491" s="506" t="s">
        <v>372</v>
      </c>
    </row>
    <row r="492" spans="1:13" ht="24">
      <c r="A492" s="500" t="s">
        <v>276</v>
      </c>
      <c r="B492" s="501" t="s">
        <v>380</v>
      </c>
      <c r="C492" s="501" t="s">
        <v>1992</v>
      </c>
      <c r="D492" s="500" t="s">
        <v>371</v>
      </c>
      <c r="E492" s="501" t="s">
        <v>15</v>
      </c>
      <c r="F492" s="501" t="s">
        <v>16</v>
      </c>
      <c r="G492" s="500" t="s">
        <v>16</v>
      </c>
      <c r="H492" s="518">
        <v>1.5703E-3</v>
      </c>
      <c r="I492" s="510" t="s">
        <v>16</v>
      </c>
      <c r="J492" s="507"/>
      <c r="K492" s="501"/>
      <c r="L492" s="520">
        <v>0</v>
      </c>
      <c r="M492" s="507" t="s">
        <v>372</v>
      </c>
    </row>
    <row r="493" spans="1:13" ht="24">
      <c r="A493" s="502" t="s">
        <v>276</v>
      </c>
      <c r="B493" s="503" t="s">
        <v>380</v>
      </c>
      <c r="C493" s="503" t="s">
        <v>1992</v>
      </c>
      <c r="D493" s="502" t="s">
        <v>371</v>
      </c>
      <c r="E493" s="503" t="s">
        <v>15</v>
      </c>
      <c r="F493" s="503" t="s">
        <v>16</v>
      </c>
      <c r="G493" s="502" t="s">
        <v>16</v>
      </c>
      <c r="H493" s="517">
        <v>7.0500000000000001E-4</v>
      </c>
      <c r="I493" s="509" t="s">
        <v>16</v>
      </c>
      <c r="J493" s="506"/>
      <c r="K493" s="503"/>
      <c r="L493" s="513">
        <v>0</v>
      </c>
      <c r="M493" s="506" t="s">
        <v>372</v>
      </c>
    </row>
    <row r="494" spans="1:13" ht="24">
      <c r="A494" s="500" t="s">
        <v>276</v>
      </c>
      <c r="B494" s="501" t="s">
        <v>380</v>
      </c>
      <c r="C494" s="501" t="s">
        <v>1992</v>
      </c>
      <c r="D494" s="500" t="s">
        <v>371</v>
      </c>
      <c r="E494" s="501" t="s">
        <v>15</v>
      </c>
      <c r="F494" s="501" t="s">
        <v>16</v>
      </c>
      <c r="G494" s="500" t="s">
        <v>16</v>
      </c>
      <c r="H494" s="518">
        <v>1.7522E-3</v>
      </c>
      <c r="I494" s="510" t="s">
        <v>16</v>
      </c>
      <c r="J494" s="507"/>
      <c r="K494" s="501"/>
      <c r="L494" s="520">
        <v>0</v>
      </c>
      <c r="M494" s="507" t="s">
        <v>372</v>
      </c>
    </row>
    <row r="495" spans="1:13" ht="24">
      <c r="A495" s="502" t="s">
        <v>276</v>
      </c>
      <c r="B495" s="503" t="s">
        <v>380</v>
      </c>
      <c r="C495" s="503" t="s">
        <v>1992</v>
      </c>
      <c r="D495" s="502" t="s">
        <v>371</v>
      </c>
      <c r="E495" s="503" t="s">
        <v>15</v>
      </c>
      <c r="F495" s="503" t="s">
        <v>16</v>
      </c>
      <c r="G495" s="502" t="s">
        <v>16</v>
      </c>
      <c r="H495" s="517">
        <v>1.921E-3</v>
      </c>
      <c r="I495" s="509" t="s">
        <v>16</v>
      </c>
      <c r="J495" s="506"/>
      <c r="K495" s="503"/>
      <c r="L495" s="513">
        <v>0</v>
      </c>
      <c r="M495" s="506" t="s">
        <v>372</v>
      </c>
    </row>
    <row r="496" spans="1:13" ht="24">
      <c r="A496" s="500" t="s">
        <v>276</v>
      </c>
      <c r="B496" s="501" t="s">
        <v>380</v>
      </c>
      <c r="C496" s="501" t="s">
        <v>1992</v>
      </c>
      <c r="D496" s="500" t="s">
        <v>371</v>
      </c>
      <c r="E496" s="501" t="s">
        <v>15</v>
      </c>
      <c r="F496" s="501" t="s">
        <v>16</v>
      </c>
      <c r="G496" s="500" t="s">
        <v>16</v>
      </c>
      <c r="H496" s="518">
        <v>5.5500000000000005E-4</v>
      </c>
      <c r="I496" s="510" t="s">
        <v>16</v>
      </c>
      <c r="J496" s="507"/>
      <c r="K496" s="501"/>
      <c r="L496" s="520">
        <v>0</v>
      </c>
      <c r="M496" s="507" t="s">
        <v>372</v>
      </c>
    </row>
    <row r="497" spans="1:13" ht="24">
      <c r="A497" s="502" t="s">
        <v>276</v>
      </c>
      <c r="B497" s="503" t="s">
        <v>380</v>
      </c>
      <c r="C497" s="503" t="s">
        <v>1992</v>
      </c>
      <c r="D497" s="502" t="s">
        <v>371</v>
      </c>
      <c r="E497" s="503" t="s">
        <v>15</v>
      </c>
      <c r="F497" s="503" t="s">
        <v>16</v>
      </c>
      <c r="G497" s="502" t="s">
        <v>16</v>
      </c>
      <c r="H497" s="517">
        <v>2.02505E-3</v>
      </c>
      <c r="I497" s="509" t="s">
        <v>16</v>
      </c>
      <c r="J497" s="506"/>
      <c r="K497" s="503"/>
      <c r="L497" s="513">
        <v>0</v>
      </c>
      <c r="M497" s="506" t="s">
        <v>372</v>
      </c>
    </row>
    <row r="498" spans="1:13">
      <c r="A498" s="500" t="s">
        <v>1105</v>
      </c>
      <c r="B498" s="501" t="s">
        <v>380</v>
      </c>
      <c r="C498" s="501" t="s">
        <v>1992</v>
      </c>
      <c r="D498" s="500" t="s">
        <v>371</v>
      </c>
      <c r="E498" s="501" t="s">
        <v>15</v>
      </c>
      <c r="F498" s="501" t="s">
        <v>16</v>
      </c>
      <c r="G498" s="500" t="s">
        <v>16</v>
      </c>
      <c r="H498" s="518">
        <v>1.2E-4</v>
      </c>
      <c r="I498" s="510" t="s">
        <v>16</v>
      </c>
      <c r="J498" s="507"/>
      <c r="K498" s="501"/>
      <c r="L498" s="520">
        <v>0</v>
      </c>
      <c r="M498" s="507" t="s">
        <v>372</v>
      </c>
    </row>
    <row r="499" spans="1:13">
      <c r="A499" s="502" t="s">
        <v>1105</v>
      </c>
      <c r="B499" s="503" t="s">
        <v>380</v>
      </c>
      <c r="C499" s="503" t="s">
        <v>1992</v>
      </c>
      <c r="D499" s="502" t="s">
        <v>371</v>
      </c>
      <c r="E499" s="503" t="s">
        <v>15</v>
      </c>
      <c r="F499" s="503" t="s">
        <v>16</v>
      </c>
      <c r="G499" s="502" t="s">
        <v>16</v>
      </c>
      <c r="H499" s="517">
        <v>6.1886999999999999E-5</v>
      </c>
      <c r="I499" s="509" t="s">
        <v>16</v>
      </c>
      <c r="J499" s="506"/>
      <c r="K499" s="503"/>
      <c r="L499" s="513">
        <v>0</v>
      </c>
      <c r="M499" s="506" t="s">
        <v>372</v>
      </c>
    </row>
    <row r="500" spans="1:13">
      <c r="A500" s="500" t="s">
        <v>1105</v>
      </c>
      <c r="B500" s="501" t="s">
        <v>380</v>
      </c>
      <c r="C500" s="501" t="s">
        <v>1992</v>
      </c>
      <c r="D500" s="500" t="s">
        <v>371</v>
      </c>
      <c r="E500" s="501" t="s">
        <v>15</v>
      </c>
      <c r="F500" s="501" t="s">
        <v>16</v>
      </c>
      <c r="G500" s="500" t="s">
        <v>16</v>
      </c>
      <c r="H500" s="518">
        <v>1.9705999999999999E-4</v>
      </c>
      <c r="I500" s="510" t="s">
        <v>16</v>
      </c>
      <c r="J500" s="507"/>
      <c r="K500" s="501"/>
      <c r="L500" s="520">
        <v>0</v>
      </c>
      <c r="M500" s="507" t="s">
        <v>372</v>
      </c>
    </row>
    <row r="501" spans="1:13">
      <c r="A501" s="502" t="s">
        <v>1105</v>
      </c>
      <c r="B501" s="503" t="s">
        <v>380</v>
      </c>
      <c r="C501" s="503" t="s">
        <v>1992</v>
      </c>
      <c r="D501" s="502" t="s">
        <v>371</v>
      </c>
      <c r="E501" s="503" t="s">
        <v>15</v>
      </c>
      <c r="F501" s="503" t="s">
        <v>16</v>
      </c>
      <c r="G501" s="502" t="s">
        <v>16</v>
      </c>
      <c r="H501" s="517">
        <v>3.2000000000000003E-4</v>
      </c>
      <c r="I501" s="509" t="s">
        <v>16</v>
      </c>
      <c r="J501" s="506"/>
      <c r="K501" s="503"/>
      <c r="L501" s="513">
        <v>0</v>
      </c>
      <c r="M501" s="506" t="s">
        <v>372</v>
      </c>
    </row>
    <row r="502" spans="1:13">
      <c r="A502" s="500" t="s">
        <v>1105</v>
      </c>
      <c r="B502" s="501" t="s">
        <v>380</v>
      </c>
      <c r="C502" s="501" t="s">
        <v>1992</v>
      </c>
      <c r="D502" s="500" t="s">
        <v>371</v>
      </c>
      <c r="E502" s="501" t="s">
        <v>15</v>
      </c>
      <c r="F502" s="501" t="s">
        <v>16</v>
      </c>
      <c r="G502" s="500" t="s">
        <v>16</v>
      </c>
      <c r="H502" s="518">
        <v>3.01E-4</v>
      </c>
      <c r="I502" s="510" t="s">
        <v>16</v>
      </c>
      <c r="J502" s="507"/>
      <c r="K502" s="501"/>
      <c r="L502" s="520">
        <v>0</v>
      </c>
      <c r="M502" s="507" t="s">
        <v>372</v>
      </c>
    </row>
    <row r="503" spans="1:13">
      <c r="A503" s="502" t="s">
        <v>1105</v>
      </c>
      <c r="B503" s="503" t="s">
        <v>380</v>
      </c>
      <c r="C503" s="503" t="s">
        <v>1992</v>
      </c>
      <c r="D503" s="502" t="s">
        <v>371</v>
      </c>
      <c r="E503" s="503" t="s">
        <v>15</v>
      </c>
      <c r="F503" s="503" t="s">
        <v>16</v>
      </c>
      <c r="G503" s="502" t="s">
        <v>16</v>
      </c>
      <c r="H503" s="517">
        <v>3.8659999999999999E-5</v>
      </c>
      <c r="I503" s="509" t="s">
        <v>16</v>
      </c>
      <c r="J503" s="506"/>
      <c r="K503" s="503"/>
      <c r="L503" s="513">
        <v>0</v>
      </c>
      <c r="M503" s="506" t="s">
        <v>372</v>
      </c>
    </row>
    <row r="504" spans="1:13">
      <c r="A504" s="500" t="s">
        <v>1105</v>
      </c>
      <c r="B504" s="501" t="s">
        <v>380</v>
      </c>
      <c r="C504" s="501" t="s">
        <v>1992</v>
      </c>
      <c r="D504" s="500" t="s">
        <v>371</v>
      </c>
      <c r="E504" s="501" t="s">
        <v>15</v>
      </c>
      <c r="F504" s="501" t="s">
        <v>16</v>
      </c>
      <c r="G504" s="500" t="s">
        <v>16</v>
      </c>
      <c r="H504" s="518">
        <v>7.3882999999999997E-5</v>
      </c>
      <c r="I504" s="510" t="s">
        <v>16</v>
      </c>
      <c r="J504" s="507"/>
      <c r="K504" s="501"/>
      <c r="L504" s="520">
        <v>0</v>
      </c>
      <c r="M504" s="507" t="s">
        <v>372</v>
      </c>
    </row>
    <row r="505" spans="1:13">
      <c r="A505" s="502" t="s">
        <v>1105</v>
      </c>
      <c r="B505" s="503" t="s">
        <v>380</v>
      </c>
      <c r="C505" s="503" t="s">
        <v>1992</v>
      </c>
      <c r="D505" s="502" t="s">
        <v>371</v>
      </c>
      <c r="E505" s="503" t="s">
        <v>15</v>
      </c>
      <c r="F505" s="503" t="s">
        <v>16</v>
      </c>
      <c r="G505" s="502" t="s">
        <v>16</v>
      </c>
      <c r="H505" s="517">
        <v>2.452E-4</v>
      </c>
      <c r="I505" s="509" t="s">
        <v>16</v>
      </c>
      <c r="J505" s="506"/>
      <c r="K505" s="503"/>
      <c r="L505" s="513">
        <v>0</v>
      </c>
      <c r="M505" s="506" t="s">
        <v>372</v>
      </c>
    </row>
    <row r="506" spans="1:13">
      <c r="A506" s="500" t="s">
        <v>1105</v>
      </c>
      <c r="B506" s="501" t="s">
        <v>380</v>
      </c>
      <c r="C506" s="501" t="s">
        <v>1992</v>
      </c>
      <c r="D506" s="500" t="s">
        <v>371</v>
      </c>
      <c r="E506" s="501" t="s">
        <v>15</v>
      </c>
      <c r="F506" s="501" t="s">
        <v>16</v>
      </c>
      <c r="G506" s="500" t="s">
        <v>16</v>
      </c>
      <c r="H506" s="518">
        <v>1.7E-5</v>
      </c>
      <c r="I506" s="510" t="s">
        <v>16</v>
      </c>
      <c r="J506" s="507"/>
      <c r="K506" s="501"/>
      <c r="L506" s="520">
        <v>0</v>
      </c>
      <c r="M506" s="507" t="s">
        <v>372</v>
      </c>
    </row>
    <row r="507" spans="1:13">
      <c r="A507" s="502" t="s">
        <v>1105</v>
      </c>
      <c r="B507" s="503" t="s">
        <v>380</v>
      </c>
      <c r="C507" s="503" t="s">
        <v>1992</v>
      </c>
      <c r="D507" s="502" t="s">
        <v>371</v>
      </c>
      <c r="E507" s="503" t="s">
        <v>15</v>
      </c>
      <c r="F507" s="503" t="s">
        <v>16</v>
      </c>
      <c r="G507" s="502" t="s">
        <v>16</v>
      </c>
      <c r="H507" s="517">
        <v>2.3440000000000001E-4</v>
      </c>
      <c r="I507" s="509" t="s">
        <v>16</v>
      </c>
      <c r="J507" s="506"/>
      <c r="K507" s="503"/>
      <c r="L507" s="513">
        <v>0</v>
      </c>
      <c r="M507" s="506" t="s">
        <v>372</v>
      </c>
    </row>
    <row r="508" spans="1:13">
      <c r="A508" s="500" t="s">
        <v>1105</v>
      </c>
      <c r="B508" s="501" t="s">
        <v>380</v>
      </c>
      <c r="C508" s="501" t="s">
        <v>1992</v>
      </c>
      <c r="D508" s="500" t="s">
        <v>371</v>
      </c>
      <c r="E508" s="501" t="s">
        <v>15</v>
      </c>
      <c r="F508" s="501" t="s">
        <v>16</v>
      </c>
      <c r="G508" s="500" t="s">
        <v>16</v>
      </c>
      <c r="H508" s="518">
        <v>1.6000000000000001E-4</v>
      </c>
      <c r="I508" s="510" t="s">
        <v>16</v>
      </c>
      <c r="J508" s="507"/>
      <c r="K508" s="501"/>
      <c r="L508" s="520">
        <v>0</v>
      </c>
      <c r="M508" s="507" t="s">
        <v>372</v>
      </c>
    </row>
    <row r="509" spans="1:13">
      <c r="A509" s="502" t="s">
        <v>1105</v>
      </c>
      <c r="B509" s="503" t="s">
        <v>380</v>
      </c>
      <c r="C509" s="503" t="s">
        <v>1992</v>
      </c>
      <c r="D509" s="502" t="s">
        <v>371</v>
      </c>
      <c r="E509" s="503" t="s">
        <v>15</v>
      </c>
      <c r="F509" s="503" t="s">
        <v>16</v>
      </c>
      <c r="G509" s="502" t="s">
        <v>16</v>
      </c>
      <c r="H509" s="517">
        <v>6.3999999999999997E-5</v>
      </c>
      <c r="I509" s="509" t="s">
        <v>16</v>
      </c>
      <c r="J509" s="506"/>
      <c r="K509" s="503"/>
      <c r="L509" s="513">
        <v>0</v>
      </c>
      <c r="M509" s="506" t="s">
        <v>372</v>
      </c>
    </row>
    <row r="510" spans="1:13" ht="24">
      <c r="A510" s="500" t="s">
        <v>1111</v>
      </c>
      <c r="B510" s="501" t="s">
        <v>380</v>
      </c>
      <c r="C510" s="501" t="s">
        <v>1992</v>
      </c>
      <c r="D510" s="500" t="s">
        <v>371</v>
      </c>
      <c r="E510" s="501" t="s">
        <v>15</v>
      </c>
      <c r="F510" s="501" t="s">
        <v>16</v>
      </c>
      <c r="G510" s="500" t="s">
        <v>16</v>
      </c>
      <c r="H510" s="518">
        <v>5.2099999999999998E-4</v>
      </c>
      <c r="I510" s="510" t="s">
        <v>16</v>
      </c>
      <c r="J510" s="507"/>
      <c r="K510" s="501"/>
      <c r="L510" s="520">
        <v>0</v>
      </c>
      <c r="M510" s="507" t="s">
        <v>372</v>
      </c>
    </row>
    <row r="511" spans="1:13" ht="24">
      <c r="A511" s="502" t="s">
        <v>1111</v>
      </c>
      <c r="B511" s="503" t="s">
        <v>380</v>
      </c>
      <c r="C511" s="503" t="s">
        <v>1992</v>
      </c>
      <c r="D511" s="502" t="s">
        <v>371</v>
      </c>
      <c r="E511" s="503" t="s">
        <v>15</v>
      </c>
      <c r="F511" s="503" t="s">
        <v>16</v>
      </c>
      <c r="G511" s="502" t="s">
        <v>16</v>
      </c>
      <c r="H511" s="517">
        <v>5.4112799999999999E-4</v>
      </c>
      <c r="I511" s="509" t="s">
        <v>16</v>
      </c>
      <c r="J511" s="506"/>
      <c r="K511" s="503"/>
      <c r="L511" s="513">
        <v>0</v>
      </c>
      <c r="M511" s="506" t="s">
        <v>372</v>
      </c>
    </row>
    <row r="512" spans="1:13" ht="24">
      <c r="A512" s="500" t="s">
        <v>1111</v>
      </c>
      <c r="B512" s="501" t="s">
        <v>380</v>
      </c>
      <c r="C512" s="501" t="s">
        <v>1992</v>
      </c>
      <c r="D512" s="500" t="s">
        <v>371</v>
      </c>
      <c r="E512" s="501" t="s">
        <v>15</v>
      </c>
      <c r="F512" s="501" t="s">
        <v>16</v>
      </c>
      <c r="G512" s="500" t="s">
        <v>16</v>
      </c>
      <c r="H512" s="518">
        <v>1.56434E-3</v>
      </c>
      <c r="I512" s="510" t="s">
        <v>16</v>
      </c>
      <c r="J512" s="507"/>
      <c r="K512" s="501"/>
      <c r="L512" s="520">
        <v>0</v>
      </c>
      <c r="M512" s="507" t="s">
        <v>372</v>
      </c>
    </row>
    <row r="513" spans="1:13" ht="24">
      <c r="A513" s="502" t="s">
        <v>1111</v>
      </c>
      <c r="B513" s="503" t="s">
        <v>380</v>
      </c>
      <c r="C513" s="503" t="s">
        <v>1992</v>
      </c>
      <c r="D513" s="502" t="s">
        <v>371</v>
      </c>
      <c r="E513" s="503" t="s">
        <v>15</v>
      </c>
      <c r="F513" s="503" t="s">
        <v>16</v>
      </c>
      <c r="G513" s="502" t="s">
        <v>16</v>
      </c>
      <c r="H513" s="517">
        <v>1.0752520000000001E-3</v>
      </c>
      <c r="I513" s="509" t="s">
        <v>16</v>
      </c>
      <c r="J513" s="506"/>
      <c r="K513" s="503"/>
      <c r="L513" s="513">
        <v>0</v>
      </c>
      <c r="M513" s="506" t="s">
        <v>372</v>
      </c>
    </row>
    <row r="514" spans="1:13" ht="24">
      <c r="A514" s="500" t="s">
        <v>1111</v>
      </c>
      <c r="B514" s="501" t="s">
        <v>380</v>
      </c>
      <c r="C514" s="501" t="s">
        <v>1992</v>
      </c>
      <c r="D514" s="500" t="s">
        <v>371</v>
      </c>
      <c r="E514" s="501" t="s">
        <v>15</v>
      </c>
      <c r="F514" s="501" t="s">
        <v>16</v>
      </c>
      <c r="G514" s="500" t="s">
        <v>16</v>
      </c>
      <c r="H514" s="518">
        <v>1.7687239999999999E-3</v>
      </c>
      <c r="I514" s="510" t="s">
        <v>16</v>
      </c>
      <c r="J514" s="507"/>
      <c r="K514" s="501"/>
      <c r="L514" s="520">
        <v>0</v>
      </c>
      <c r="M514" s="507" t="s">
        <v>372</v>
      </c>
    </row>
    <row r="515" spans="1:13" ht="24">
      <c r="A515" s="502" t="s">
        <v>1111</v>
      </c>
      <c r="B515" s="503" t="s">
        <v>380</v>
      </c>
      <c r="C515" s="503" t="s">
        <v>1992</v>
      </c>
      <c r="D515" s="502" t="s">
        <v>371</v>
      </c>
      <c r="E515" s="503" t="s">
        <v>15</v>
      </c>
      <c r="F515" s="503" t="s">
        <v>16</v>
      </c>
      <c r="G515" s="502" t="s">
        <v>16</v>
      </c>
      <c r="H515" s="517">
        <v>1.753052E-3</v>
      </c>
      <c r="I515" s="509" t="s">
        <v>16</v>
      </c>
      <c r="J515" s="506"/>
      <c r="K515" s="503"/>
      <c r="L515" s="513">
        <v>0</v>
      </c>
      <c r="M515" s="506" t="s">
        <v>372</v>
      </c>
    </row>
    <row r="516" spans="1:13" ht="24">
      <c r="A516" s="500" t="s">
        <v>1111</v>
      </c>
      <c r="B516" s="501" t="s">
        <v>380</v>
      </c>
      <c r="C516" s="501" t="s">
        <v>1992</v>
      </c>
      <c r="D516" s="500" t="s">
        <v>371</v>
      </c>
      <c r="E516" s="501" t="s">
        <v>15</v>
      </c>
      <c r="F516" s="501" t="s">
        <v>16</v>
      </c>
      <c r="G516" s="500" t="s">
        <v>16</v>
      </c>
      <c r="H516" s="518">
        <v>1.3719520000000001E-3</v>
      </c>
      <c r="I516" s="510" t="s">
        <v>16</v>
      </c>
      <c r="J516" s="507"/>
      <c r="K516" s="501"/>
      <c r="L516" s="520">
        <v>0</v>
      </c>
      <c r="M516" s="507" t="s">
        <v>372</v>
      </c>
    </row>
    <row r="517" spans="1:13" ht="24">
      <c r="A517" s="502" t="s">
        <v>1111</v>
      </c>
      <c r="B517" s="503" t="s">
        <v>380</v>
      </c>
      <c r="C517" s="503" t="s">
        <v>1992</v>
      </c>
      <c r="D517" s="502" t="s">
        <v>371</v>
      </c>
      <c r="E517" s="503" t="s">
        <v>15</v>
      </c>
      <c r="F517" s="503" t="s">
        <v>16</v>
      </c>
      <c r="G517" s="502" t="s">
        <v>16</v>
      </c>
      <c r="H517" s="517">
        <v>1.252948E-3</v>
      </c>
      <c r="I517" s="509" t="s">
        <v>16</v>
      </c>
      <c r="J517" s="506"/>
      <c r="K517" s="503"/>
      <c r="L517" s="513">
        <v>0</v>
      </c>
      <c r="M517" s="506" t="s">
        <v>372</v>
      </c>
    </row>
    <row r="518" spans="1:13" ht="24">
      <c r="A518" s="500" t="s">
        <v>1111</v>
      </c>
      <c r="B518" s="501" t="s">
        <v>380</v>
      </c>
      <c r="C518" s="501" t="s">
        <v>1992</v>
      </c>
      <c r="D518" s="500" t="s">
        <v>371</v>
      </c>
      <c r="E518" s="501" t="s">
        <v>15</v>
      </c>
      <c r="F518" s="501" t="s">
        <v>16</v>
      </c>
      <c r="G518" s="500" t="s">
        <v>16</v>
      </c>
      <c r="H518" s="518">
        <v>5.0994199999999999E-4</v>
      </c>
      <c r="I518" s="510" t="s">
        <v>16</v>
      </c>
      <c r="J518" s="507"/>
      <c r="K518" s="501"/>
      <c r="L518" s="520">
        <v>0</v>
      </c>
      <c r="M518" s="507" t="s">
        <v>372</v>
      </c>
    </row>
    <row r="519" spans="1:13" ht="24">
      <c r="A519" s="502" t="s">
        <v>1111</v>
      </c>
      <c r="B519" s="503" t="s">
        <v>380</v>
      </c>
      <c r="C519" s="503" t="s">
        <v>1992</v>
      </c>
      <c r="D519" s="502" t="s">
        <v>371</v>
      </c>
      <c r="E519" s="503" t="s">
        <v>15</v>
      </c>
      <c r="F519" s="503" t="s">
        <v>16</v>
      </c>
      <c r="G519" s="502" t="s">
        <v>16</v>
      </c>
      <c r="H519" s="517">
        <v>1.082752E-3</v>
      </c>
      <c r="I519" s="509" t="s">
        <v>16</v>
      </c>
      <c r="J519" s="506"/>
      <c r="K519" s="503"/>
      <c r="L519" s="513">
        <v>0</v>
      </c>
      <c r="M519" s="506" t="s">
        <v>372</v>
      </c>
    </row>
    <row r="520" spans="1:13" ht="24">
      <c r="A520" s="500" t="s">
        <v>1111</v>
      </c>
      <c r="B520" s="501" t="s">
        <v>380</v>
      </c>
      <c r="C520" s="501" t="s">
        <v>1992</v>
      </c>
      <c r="D520" s="500" t="s">
        <v>371</v>
      </c>
      <c r="E520" s="501" t="s">
        <v>15</v>
      </c>
      <c r="F520" s="501" t="s">
        <v>16</v>
      </c>
      <c r="G520" s="500" t="s">
        <v>16</v>
      </c>
      <c r="H520" s="518">
        <v>1.441601E-3</v>
      </c>
      <c r="I520" s="510" t="s">
        <v>16</v>
      </c>
      <c r="J520" s="507"/>
      <c r="K520" s="501"/>
      <c r="L520" s="520">
        <v>0</v>
      </c>
      <c r="M520" s="507" t="s">
        <v>372</v>
      </c>
    </row>
    <row r="521" spans="1:13" ht="24">
      <c r="A521" s="502" t="s">
        <v>1111</v>
      </c>
      <c r="B521" s="503" t="s">
        <v>380</v>
      </c>
      <c r="C521" s="503" t="s">
        <v>1992</v>
      </c>
      <c r="D521" s="502" t="s">
        <v>371</v>
      </c>
      <c r="E521" s="503" t="s">
        <v>15</v>
      </c>
      <c r="F521" s="503" t="s">
        <v>16</v>
      </c>
      <c r="G521" s="502" t="s">
        <v>16</v>
      </c>
      <c r="H521" s="517">
        <v>5.0299999999999997E-4</v>
      </c>
      <c r="I521" s="509" t="s">
        <v>16</v>
      </c>
      <c r="J521" s="506"/>
      <c r="K521" s="503"/>
      <c r="L521" s="513">
        <v>0</v>
      </c>
      <c r="M521" s="506" t="s">
        <v>372</v>
      </c>
    </row>
    <row r="522" spans="1:13" ht="24">
      <c r="A522" s="500" t="s">
        <v>1111</v>
      </c>
      <c r="B522" s="501" t="s">
        <v>380</v>
      </c>
      <c r="C522" s="501" t="s">
        <v>1992</v>
      </c>
      <c r="D522" s="500" t="s">
        <v>371</v>
      </c>
      <c r="E522" s="501" t="s">
        <v>15</v>
      </c>
      <c r="F522" s="501" t="s">
        <v>16</v>
      </c>
      <c r="G522" s="500" t="s">
        <v>16</v>
      </c>
      <c r="H522" s="518">
        <v>1.0657500000000001E-3</v>
      </c>
      <c r="I522" s="510" t="s">
        <v>16</v>
      </c>
      <c r="J522" s="507"/>
      <c r="K522" s="501"/>
      <c r="L522" s="520">
        <v>0</v>
      </c>
      <c r="M522" s="507" t="s">
        <v>372</v>
      </c>
    </row>
    <row r="523" spans="1:13" ht="24">
      <c r="A523" s="502" t="s">
        <v>1111</v>
      </c>
      <c r="B523" s="503" t="s">
        <v>380</v>
      </c>
      <c r="C523" s="503" t="s">
        <v>1992</v>
      </c>
      <c r="D523" s="502" t="s">
        <v>371</v>
      </c>
      <c r="E523" s="503" t="s">
        <v>15</v>
      </c>
      <c r="F523" s="503" t="s">
        <v>16</v>
      </c>
      <c r="G523" s="502" t="s">
        <v>16</v>
      </c>
      <c r="H523" s="517">
        <v>5.1769999999999995E-4</v>
      </c>
      <c r="I523" s="509" t="s">
        <v>16</v>
      </c>
      <c r="J523" s="506"/>
      <c r="K523" s="503"/>
      <c r="L523" s="513">
        <v>0</v>
      </c>
      <c r="M523" s="506" t="s">
        <v>372</v>
      </c>
    </row>
    <row r="524" spans="1:13" ht="48">
      <c r="A524" s="500" t="s">
        <v>1112</v>
      </c>
      <c r="B524" s="501" t="s">
        <v>380</v>
      </c>
      <c r="C524" s="501" t="s">
        <v>1992</v>
      </c>
      <c r="D524" s="500" t="s">
        <v>371</v>
      </c>
      <c r="E524" s="501" t="s">
        <v>15</v>
      </c>
      <c r="F524" s="501" t="s">
        <v>16</v>
      </c>
      <c r="G524" s="500" t="s">
        <v>16</v>
      </c>
      <c r="H524" s="518">
        <v>1.7926999999999999E-3</v>
      </c>
      <c r="I524" s="510" t="s">
        <v>16</v>
      </c>
      <c r="J524" s="507"/>
      <c r="K524" s="501"/>
      <c r="L524" s="520">
        <v>0</v>
      </c>
      <c r="M524" s="507" t="s">
        <v>372</v>
      </c>
    </row>
    <row r="525" spans="1:13" ht="48">
      <c r="A525" s="502" t="s">
        <v>1112</v>
      </c>
      <c r="B525" s="503" t="s">
        <v>380</v>
      </c>
      <c r="C525" s="503" t="s">
        <v>1992</v>
      </c>
      <c r="D525" s="502" t="s">
        <v>371</v>
      </c>
      <c r="E525" s="503" t="s">
        <v>15</v>
      </c>
      <c r="F525" s="503" t="s">
        <v>16</v>
      </c>
      <c r="G525" s="502" t="s">
        <v>16</v>
      </c>
      <c r="H525" s="517">
        <v>1.2989500000000001E-3</v>
      </c>
      <c r="I525" s="509" t="s">
        <v>16</v>
      </c>
      <c r="J525" s="506"/>
      <c r="K525" s="503"/>
      <c r="L525" s="513">
        <v>0</v>
      </c>
      <c r="M525" s="506" t="s">
        <v>372</v>
      </c>
    </row>
    <row r="526" spans="1:13" ht="48">
      <c r="A526" s="500" t="s">
        <v>1112</v>
      </c>
      <c r="B526" s="501" t="s">
        <v>380</v>
      </c>
      <c r="C526" s="501" t="s">
        <v>1992</v>
      </c>
      <c r="D526" s="500" t="s">
        <v>371</v>
      </c>
      <c r="E526" s="501" t="s">
        <v>15</v>
      </c>
      <c r="F526" s="501" t="s">
        <v>16</v>
      </c>
      <c r="G526" s="500" t="s">
        <v>16</v>
      </c>
      <c r="H526" s="518">
        <v>5.7885E-4</v>
      </c>
      <c r="I526" s="510" t="s">
        <v>16</v>
      </c>
      <c r="J526" s="507"/>
      <c r="K526" s="501"/>
      <c r="L526" s="520">
        <v>0</v>
      </c>
      <c r="M526" s="507" t="s">
        <v>372</v>
      </c>
    </row>
    <row r="527" spans="1:13" ht="48">
      <c r="A527" s="502" t="s">
        <v>1112</v>
      </c>
      <c r="B527" s="503" t="s">
        <v>380</v>
      </c>
      <c r="C527" s="503" t="s">
        <v>1992</v>
      </c>
      <c r="D527" s="502" t="s">
        <v>371</v>
      </c>
      <c r="E527" s="503" t="s">
        <v>15</v>
      </c>
      <c r="F527" s="503" t="s">
        <v>16</v>
      </c>
      <c r="G527" s="502" t="s">
        <v>16</v>
      </c>
      <c r="H527" s="517">
        <v>7.1140000000000005E-4</v>
      </c>
      <c r="I527" s="509" t="s">
        <v>16</v>
      </c>
      <c r="J527" s="506"/>
      <c r="K527" s="503"/>
      <c r="L527" s="513">
        <v>0</v>
      </c>
      <c r="M527" s="506" t="s">
        <v>372</v>
      </c>
    </row>
    <row r="528" spans="1:13" ht="48">
      <c r="A528" s="500" t="s">
        <v>1112</v>
      </c>
      <c r="B528" s="501" t="s">
        <v>380</v>
      </c>
      <c r="C528" s="501" t="s">
        <v>1992</v>
      </c>
      <c r="D528" s="500" t="s">
        <v>371</v>
      </c>
      <c r="E528" s="501" t="s">
        <v>15</v>
      </c>
      <c r="F528" s="501" t="s">
        <v>16</v>
      </c>
      <c r="G528" s="500" t="s">
        <v>16</v>
      </c>
      <c r="H528" s="518">
        <v>9.5909999999999995E-4</v>
      </c>
      <c r="I528" s="510" t="s">
        <v>16</v>
      </c>
      <c r="J528" s="507"/>
      <c r="K528" s="501"/>
      <c r="L528" s="520">
        <v>0</v>
      </c>
      <c r="M528" s="507" t="s">
        <v>372</v>
      </c>
    </row>
    <row r="529" spans="1:13" ht="48">
      <c r="A529" s="502" t="s">
        <v>1112</v>
      </c>
      <c r="B529" s="503" t="s">
        <v>380</v>
      </c>
      <c r="C529" s="503" t="s">
        <v>1992</v>
      </c>
      <c r="D529" s="502" t="s">
        <v>371</v>
      </c>
      <c r="E529" s="503" t="s">
        <v>15</v>
      </c>
      <c r="F529" s="503" t="s">
        <v>16</v>
      </c>
      <c r="G529" s="502" t="s">
        <v>16</v>
      </c>
      <c r="H529" s="517">
        <v>3.9270700000000001E-4</v>
      </c>
      <c r="I529" s="509" t="s">
        <v>16</v>
      </c>
      <c r="J529" s="506"/>
      <c r="K529" s="503"/>
      <c r="L529" s="513">
        <v>0</v>
      </c>
      <c r="M529" s="506" t="s">
        <v>372</v>
      </c>
    </row>
    <row r="530" spans="1:13" ht="48">
      <c r="A530" s="500" t="s">
        <v>1112</v>
      </c>
      <c r="B530" s="501" t="s">
        <v>380</v>
      </c>
      <c r="C530" s="501" t="s">
        <v>1992</v>
      </c>
      <c r="D530" s="500" t="s">
        <v>371</v>
      </c>
      <c r="E530" s="501" t="s">
        <v>15</v>
      </c>
      <c r="F530" s="501" t="s">
        <v>16</v>
      </c>
      <c r="G530" s="500" t="s">
        <v>16</v>
      </c>
      <c r="H530" s="518">
        <v>1.85668E-4</v>
      </c>
      <c r="I530" s="510" t="s">
        <v>16</v>
      </c>
      <c r="J530" s="507"/>
      <c r="K530" s="501"/>
      <c r="L530" s="520">
        <v>0</v>
      </c>
      <c r="M530" s="507" t="s">
        <v>372</v>
      </c>
    </row>
    <row r="531" spans="1:13" ht="48">
      <c r="A531" s="502" t="s">
        <v>1112</v>
      </c>
      <c r="B531" s="503" t="s">
        <v>380</v>
      </c>
      <c r="C531" s="503" t="s">
        <v>1992</v>
      </c>
      <c r="D531" s="502" t="s">
        <v>371</v>
      </c>
      <c r="E531" s="503" t="s">
        <v>15</v>
      </c>
      <c r="F531" s="503" t="s">
        <v>16</v>
      </c>
      <c r="G531" s="502" t="s">
        <v>16</v>
      </c>
      <c r="H531" s="517">
        <v>1.4612E-3</v>
      </c>
      <c r="I531" s="509" t="s">
        <v>16</v>
      </c>
      <c r="J531" s="506"/>
      <c r="K531" s="503"/>
      <c r="L531" s="513">
        <v>0</v>
      </c>
      <c r="M531" s="506" t="s">
        <v>372</v>
      </c>
    </row>
    <row r="532" spans="1:13" ht="48">
      <c r="A532" s="500" t="s">
        <v>1092</v>
      </c>
      <c r="B532" s="501" t="s">
        <v>380</v>
      </c>
      <c r="C532" s="501" t="s">
        <v>1992</v>
      </c>
      <c r="D532" s="500" t="s">
        <v>371</v>
      </c>
      <c r="E532" s="501" t="s">
        <v>15</v>
      </c>
      <c r="F532" s="501" t="s">
        <v>16</v>
      </c>
      <c r="G532" s="500" t="s">
        <v>16</v>
      </c>
      <c r="H532" s="518">
        <v>9.2600000000000001E-5</v>
      </c>
      <c r="I532" s="510" t="s">
        <v>16</v>
      </c>
      <c r="J532" s="507"/>
      <c r="K532" s="501"/>
      <c r="L532" s="520">
        <v>0</v>
      </c>
      <c r="M532" s="507" t="s">
        <v>372</v>
      </c>
    </row>
    <row r="533" spans="1:13" ht="48">
      <c r="A533" s="502" t="s">
        <v>1092</v>
      </c>
      <c r="B533" s="503" t="s">
        <v>380</v>
      </c>
      <c r="C533" s="503" t="s">
        <v>1992</v>
      </c>
      <c r="D533" s="502" t="s">
        <v>371</v>
      </c>
      <c r="E533" s="503" t="s">
        <v>15</v>
      </c>
      <c r="F533" s="503" t="s">
        <v>16</v>
      </c>
      <c r="G533" s="502" t="s">
        <v>16</v>
      </c>
      <c r="H533" s="517">
        <v>6.0000000000000002E-5</v>
      </c>
      <c r="I533" s="509" t="s">
        <v>16</v>
      </c>
      <c r="J533" s="506"/>
      <c r="K533" s="503"/>
      <c r="L533" s="513">
        <v>0</v>
      </c>
      <c r="M533" s="506" t="s">
        <v>372</v>
      </c>
    </row>
    <row r="534" spans="1:13" ht="48">
      <c r="A534" s="500" t="s">
        <v>1092</v>
      </c>
      <c r="B534" s="501" t="s">
        <v>380</v>
      </c>
      <c r="C534" s="501" t="s">
        <v>1992</v>
      </c>
      <c r="D534" s="500" t="s">
        <v>371</v>
      </c>
      <c r="E534" s="501" t="s">
        <v>15</v>
      </c>
      <c r="F534" s="501" t="s">
        <v>16</v>
      </c>
      <c r="G534" s="500" t="s">
        <v>16</v>
      </c>
      <c r="H534" s="518">
        <v>5.1999999999999997E-5</v>
      </c>
      <c r="I534" s="510" t="s">
        <v>16</v>
      </c>
      <c r="J534" s="507"/>
      <c r="K534" s="501"/>
      <c r="L534" s="520">
        <v>0</v>
      </c>
      <c r="M534" s="507" t="s">
        <v>372</v>
      </c>
    </row>
    <row r="535" spans="1:13" ht="48">
      <c r="A535" s="502" t="s">
        <v>1092</v>
      </c>
      <c r="B535" s="503" t="s">
        <v>380</v>
      </c>
      <c r="C535" s="503" t="s">
        <v>1992</v>
      </c>
      <c r="D535" s="502" t="s">
        <v>371</v>
      </c>
      <c r="E535" s="503" t="s">
        <v>15</v>
      </c>
      <c r="F535" s="503" t="s">
        <v>16</v>
      </c>
      <c r="G535" s="502" t="s">
        <v>16</v>
      </c>
      <c r="H535" s="517">
        <v>5.1E-5</v>
      </c>
      <c r="I535" s="509" t="s">
        <v>16</v>
      </c>
      <c r="J535" s="506"/>
      <c r="K535" s="503"/>
      <c r="L535" s="513">
        <v>0</v>
      </c>
      <c r="M535" s="506" t="s">
        <v>372</v>
      </c>
    </row>
    <row r="536" spans="1:13" ht="24">
      <c r="A536" s="500" t="s">
        <v>1093</v>
      </c>
      <c r="B536" s="501" t="s">
        <v>380</v>
      </c>
      <c r="C536" s="501" t="s">
        <v>1992</v>
      </c>
      <c r="D536" s="500" t="s">
        <v>371</v>
      </c>
      <c r="E536" s="501" t="s">
        <v>15</v>
      </c>
      <c r="F536" s="501" t="s">
        <v>16</v>
      </c>
      <c r="G536" s="500" t="s">
        <v>16</v>
      </c>
      <c r="H536" s="518">
        <v>2.4499999999999999E-5</v>
      </c>
      <c r="I536" s="510" t="s">
        <v>16</v>
      </c>
      <c r="J536" s="507"/>
      <c r="K536" s="501"/>
      <c r="L536" s="520">
        <v>0</v>
      </c>
      <c r="M536" s="507" t="s">
        <v>372</v>
      </c>
    </row>
    <row r="537" spans="1:13" ht="24">
      <c r="A537" s="502" t="s">
        <v>1093</v>
      </c>
      <c r="B537" s="503" t="s">
        <v>380</v>
      </c>
      <c r="C537" s="503" t="s">
        <v>1992</v>
      </c>
      <c r="D537" s="502" t="s">
        <v>371</v>
      </c>
      <c r="E537" s="503" t="s">
        <v>15</v>
      </c>
      <c r="F537" s="503" t="s">
        <v>16</v>
      </c>
      <c r="G537" s="502" t="s">
        <v>16</v>
      </c>
      <c r="H537" s="517">
        <v>1.1199999999999999E-5</v>
      </c>
      <c r="I537" s="509" t="s">
        <v>16</v>
      </c>
      <c r="J537" s="506"/>
      <c r="K537" s="503"/>
      <c r="L537" s="513">
        <v>0</v>
      </c>
      <c r="M537" s="506" t="s">
        <v>372</v>
      </c>
    </row>
    <row r="538" spans="1:13" ht="24">
      <c r="A538" s="500" t="s">
        <v>1093</v>
      </c>
      <c r="B538" s="501" t="s">
        <v>380</v>
      </c>
      <c r="C538" s="501" t="s">
        <v>1992</v>
      </c>
      <c r="D538" s="500" t="s">
        <v>371</v>
      </c>
      <c r="E538" s="501" t="s">
        <v>15</v>
      </c>
      <c r="F538" s="501" t="s">
        <v>16</v>
      </c>
      <c r="G538" s="500" t="s">
        <v>16</v>
      </c>
      <c r="H538" s="518">
        <v>1.2500000000000001E-5</v>
      </c>
      <c r="I538" s="510" t="s">
        <v>16</v>
      </c>
      <c r="J538" s="507"/>
      <c r="K538" s="501"/>
      <c r="L538" s="520">
        <v>0</v>
      </c>
      <c r="M538" s="507" t="s">
        <v>372</v>
      </c>
    </row>
    <row r="539" spans="1:13" ht="24">
      <c r="A539" s="502" t="s">
        <v>1093</v>
      </c>
      <c r="B539" s="503" t="s">
        <v>380</v>
      </c>
      <c r="C539" s="503" t="s">
        <v>1992</v>
      </c>
      <c r="D539" s="502" t="s">
        <v>371</v>
      </c>
      <c r="E539" s="503" t="s">
        <v>15</v>
      </c>
      <c r="F539" s="503" t="s">
        <v>16</v>
      </c>
      <c r="G539" s="502" t="s">
        <v>16</v>
      </c>
      <c r="H539" s="517">
        <v>2.0299999999999999E-5</v>
      </c>
      <c r="I539" s="509" t="s">
        <v>16</v>
      </c>
      <c r="J539" s="506"/>
      <c r="K539" s="503"/>
      <c r="L539" s="513">
        <v>0</v>
      </c>
      <c r="M539" s="506" t="s">
        <v>372</v>
      </c>
    </row>
    <row r="540" spans="1:13" ht="24">
      <c r="A540" s="500" t="s">
        <v>1093</v>
      </c>
      <c r="B540" s="501" t="s">
        <v>380</v>
      </c>
      <c r="C540" s="501" t="s">
        <v>1992</v>
      </c>
      <c r="D540" s="500" t="s">
        <v>371</v>
      </c>
      <c r="E540" s="501" t="s">
        <v>15</v>
      </c>
      <c r="F540" s="501" t="s">
        <v>16</v>
      </c>
      <c r="G540" s="500" t="s">
        <v>16</v>
      </c>
      <c r="H540" s="518">
        <v>2.065E-5</v>
      </c>
      <c r="I540" s="510" t="s">
        <v>16</v>
      </c>
      <c r="J540" s="507"/>
      <c r="K540" s="501"/>
      <c r="L540" s="520">
        <v>0</v>
      </c>
      <c r="M540" s="507" t="s">
        <v>372</v>
      </c>
    </row>
    <row r="541" spans="1:13" ht="24">
      <c r="A541" s="502" t="s">
        <v>1093</v>
      </c>
      <c r="B541" s="503" t="s">
        <v>380</v>
      </c>
      <c r="C541" s="503" t="s">
        <v>1992</v>
      </c>
      <c r="D541" s="502" t="s">
        <v>371</v>
      </c>
      <c r="E541" s="503" t="s">
        <v>15</v>
      </c>
      <c r="F541" s="503" t="s">
        <v>16</v>
      </c>
      <c r="G541" s="502" t="s">
        <v>16</v>
      </c>
      <c r="H541" s="517">
        <v>2.6985E-5</v>
      </c>
      <c r="I541" s="509" t="s">
        <v>16</v>
      </c>
      <c r="J541" s="506"/>
      <c r="K541" s="503"/>
      <c r="L541" s="513">
        <v>0</v>
      </c>
      <c r="M541" s="506" t="s">
        <v>372</v>
      </c>
    </row>
    <row r="542" spans="1:13" ht="48">
      <c r="A542" s="500" t="s">
        <v>1096</v>
      </c>
      <c r="B542" s="501" t="s">
        <v>380</v>
      </c>
      <c r="C542" s="501" t="s">
        <v>1992</v>
      </c>
      <c r="D542" s="500" t="s">
        <v>371</v>
      </c>
      <c r="E542" s="501" t="s">
        <v>15</v>
      </c>
      <c r="F542" s="501" t="s">
        <v>16</v>
      </c>
      <c r="G542" s="500" t="s">
        <v>16</v>
      </c>
      <c r="H542" s="518">
        <v>5.1E-5</v>
      </c>
      <c r="I542" s="510" t="s">
        <v>16</v>
      </c>
      <c r="J542" s="507"/>
      <c r="K542" s="501"/>
      <c r="L542" s="520">
        <v>0</v>
      </c>
      <c r="M542" s="507" t="s">
        <v>372</v>
      </c>
    </row>
    <row r="543" spans="1:13" ht="48">
      <c r="A543" s="502" t="s">
        <v>1096</v>
      </c>
      <c r="B543" s="503" t="s">
        <v>380</v>
      </c>
      <c r="C543" s="503" t="s">
        <v>1992</v>
      </c>
      <c r="D543" s="502" t="s">
        <v>371</v>
      </c>
      <c r="E543" s="503" t="s">
        <v>15</v>
      </c>
      <c r="F543" s="503" t="s">
        <v>16</v>
      </c>
      <c r="G543" s="502" t="s">
        <v>16</v>
      </c>
      <c r="H543" s="517">
        <v>6.7999999999999999E-5</v>
      </c>
      <c r="I543" s="509" t="s">
        <v>16</v>
      </c>
      <c r="J543" s="506"/>
      <c r="K543" s="503"/>
      <c r="L543" s="513">
        <v>0</v>
      </c>
      <c r="M543" s="506" t="s">
        <v>372</v>
      </c>
    </row>
    <row r="544" spans="1:13" ht="48">
      <c r="A544" s="500" t="s">
        <v>1096</v>
      </c>
      <c r="B544" s="501" t="s">
        <v>380</v>
      </c>
      <c r="C544" s="501" t="s">
        <v>1992</v>
      </c>
      <c r="D544" s="500" t="s">
        <v>371</v>
      </c>
      <c r="E544" s="501" t="s">
        <v>15</v>
      </c>
      <c r="F544" s="501" t="s">
        <v>16</v>
      </c>
      <c r="G544" s="500" t="s">
        <v>16</v>
      </c>
      <c r="H544" s="518">
        <v>6.7000000000000002E-5</v>
      </c>
      <c r="I544" s="510" t="s">
        <v>16</v>
      </c>
      <c r="J544" s="507"/>
      <c r="K544" s="501"/>
      <c r="L544" s="520">
        <v>0</v>
      </c>
      <c r="M544" s="507" t="s">
        <v>372</v>
      </c>
    </row>
    <row r="545" spans="1:13" ht="48">
      <c r="A545" s="502" t="s">
        <v>1096</v>
      </c>
      <c r="B545" s="503" t="s">
        <v>380</v>
      </c>
      <c r="C545" s="503" t="s">
        <v>1992</v>
      </c>
      <c r="D545" s="502" t="s">
        <v>371</v>
      </c>
      <c r="E545" s="503" t="s">
        <v>15</v>
      </c>
      <c r="F545" s="503" t="s">
        <v>16</v>
      </c>
      <c r="G545" s="502" t="s">
        <v>16</v>
      </c>
      <c r="H545" s="517">
        <v>4.5599999999999997E-5</v>
      </c>
      <c r="I545" s="509" t="s">
        <v>16</v>
      </c>
      <c r="J545" s="506"/>
      <c r="K545" s="503"/>
      <c r="L545" s="513">
        <v>0</v>
      </c>
      <c r="M545" s="506" t="s">
        <v>372</v>
      </c>
    </row>
    <row r="546" spans="1:13" ht="36">
      <c r="A546" s="500" t="s">
        <v>1106</v>
      </c>
      <c r="B546" s="501" t="s">
        <v>380</v>
      </c>
      <c r="C546" s="501" t="s">
        <v>1992</v>
      </c>
      <c r="D546" s="500" t="s">
        <v>371</v>
      </c>
      <c r="E546" s="501" t="s">
        <v>15</v>
      </c>
      <c r="F546" s="501" t="s">
        <v>16</v>
      </c>
      <c r="G546" s="500" t="s">
        <v>16</v>
      </c>
      <c r="H546" s="518">
        <v>2.4000000000000001E-5</v>
      </c>
      <c r="I546" s="510" t="s">
        <v>16</v>
      </c>
      <c r="J546" s="507"/>
      <c r="K546" s="501"/>
      <c r="L546" s="520">
        <v>0</v>
      </c>
      <c r="M546" s="507" t="s">
        <v>372</v>
      </c>
    </row>
    <row r="547" spans="1:13" ht="36">
      <c r="A547" s="502" t="s">
        <v>1106</v>
      </c>
      <c r="B547" s="503" t="s">
        <v>380</v>
      </c>
      <c r="C547" s="503" t="s">
        <v>1992</v>
      </c>
      <c r="D547" s="502" t="s">
        <v>371</v>
      </c>
      <c r="E547" s="503" t="s">
        <v>15</v>
      </c>
      <c r="F547" s="503" t="s">
        <v>16</v>
      </c>
      <c r="G547" s="502" t="s">
        <v>16</v>
      </c>
      <c r="H547" s="517">
        <v>1.9199999999999999E-5</v>
      </c>
      <c r="I547" s="509" t="s">
        <v>16</v>
      </c>
      <c r="J547" s="506"/>
      <c r="K547" s="503"/>
      <c r="L547" s="513">
        <v>0</v>
      </c>
      <c r="M547" s="506" t="s">
        <v>372</v>
      </c>
    </row>
    <row r="548" spans="1:13" ht="36">
      <c r="A548" s="500" t="s">
        <v>1106</v>
      </c>
      <c r="B548" s="501" t="s">
        <v>380</v>
      </c>
      <c r="C548" s="501" t="s">
        <v>1992</v>
      </c>
      <c r="D548" s="500" t="s">
        <v>371</v>
      </c>
      <c r="E548" s="501" t="s">
        <v>15</v>
      </c>
      <c r="F548" s="501" t="s">
        <v>16</v>
      </c>
      <c r="G548" s="500" t="s">
        <v>16</v>
      </c>
      <c r="H548" s="518">
        <v>3.1900000000000003E-5</v>
      </c>
      <c r="I548" s="510" t="s">
        <v>16</v>
      </c>
      <c r="J548" s="507"/>
      <c r="K548" s="501"/>
      <c r="L548" s="520">
        <v>0</v>
      </c>
      <c r="M548" s="507" t="s">
        <v>372</v>
      </c>
    </row>
    <row r="549" spans="1:13" ht="36">
      <c r="A549" s="502" t="s">
        <v>1106</v>
      </c>
      <c r="B549" s="503" t="s">
        <v>380</v>
      </c>
      <c r="C549" s="503" t="s">
        <v>1992</v>
      </c>
      <c r="D549" s="502" t="s">
        <v>371</v>
      </c>
      <c r="E549" s="503" t="s">
        <v>15</v>
      </c>
      <c r="F549" s="503" t="s">
        <v>16</v>
      </c>
      <c r="G549" s="502" t="s">
        <v>16</v>
      </c>
      <c r="H549" s="517">
        <v>3.8999999999999999E-5</v>
      </c>
      <c r="I549" s="509" t="s">
        <v>16</v>
      </c>
      <c r="J549" s="506"/>
      <c r="K549" s="503"/>
      <c r="L549" s="513">
        <v>0</v>
      </c>
      <c r="M549" s="506" t="s">
        <v>372</v>
      </c>
    </row>
    <row r="550" spans="1:13" ht="36">
      <c r="A550" s="500" t="s">
        <v>1106</v>
      </c>
      <c r="B550" s="501" t="s">
        <v>380</v>
      </c>
      <c r="C550" s="501" t="s">
        <v>1992</v>
      </c>
      <c r="D550" s="500" t="s">
        <v>371</v>
      </c>
      <c r="E550" s="501" t="s">
        <v>15</v>
      </c>
      <c r="F550" s="501" t="s">
        <v>16</v>
      </c>
      <c r="G550" s="500" t="s">
        <v>16</v>
      </c>
      <c r="H550" s="518">
        <v>7.4200000000000001E-5</v>
      </c>
      <c r="I550" s="510" t="s">
        <v>16</v>
      </c>
      <c r="J550" s="507"/>
      <c r="K550" s="501"/>
      <c r="L550" s="520">
        <v>0</v>
      </c>
      <c r="M550" s="507" t="s">
        <v>372</v>
      </c>
    </row>
    <row r="551" spans="1:13" ht="36">
      <c r="A551" s="502" t="s">
        <v>1106</v>
      </c>
      <c r="B551" s="503" t="s">
        <v>380</v>
      </c>
      <c r="C551" s="503" t="s">
        <v>1992</v>
      </c>
      <c r="D551" s="502" t="s">
        <v>371</v>
      </c>
      <c r="E551" s="503" t="s">
        <v>15</v>
      </c>
      <c r="F551" s="503" t="s">
        <v>16</v>
      </c>
      <c r="G551" s="502" t="s">
        <v>16</v>
      </c>
      <c r="H551" s="517">
        <v>3.8000000000000002E-5</v>
      </c>
      <c r="I551" s="509" t="s">
        <v>16</v>
      </c>
      <c r="J551" s="506"/>
      <c r="K551" s="503"/>
      <c r="L551" s="513">
        <v>0</v>
      </c>
      <c r="M551" s="506" t="s">
        <v>372</v>
      </c>
    </row>
    <row r="552" spans="1:13" ht="36">
      <c r="A552" s="500" t="s">
        <v>1106</v>
      </c>
      <c r="B552" s="501" t="s">
        <v>380</v>
      </c>
      <c r="C552" s="501" t="s">
        <v>1992</v>
      </c>
      <c r="D552" s="500" t="s">
        <v>371</v>
      </c>
      <c r="E552" s="501" t="s">
        <v>15</v>
      </c>
      <c r="F552" s="501" t="s">
        <v>16</v>
      </c>
      <c r="G552" s="500" t="s">
        <v>16</v>
      </c>
      <c r="H552" s="518">
        <v>7.64E-5</v>
      </c>
      <c r="I552" s="510" t="s">
        <v>16</v>
      </c>
      <c r="J552" s="507"/>
      <c r="K552" s="501"/>
      <c r="L552" s="520">
        <v>0</v>
      </c>
      <c r="M552" s="507" t="s">
        <v>372</v>
      </c>
    </row>
    <row r="553" spans="1:13" ht="36">
      <c r="A553" s="502" t="s">
        <v>1106</v>
      </c>
      <c r="B553" s="503" t="s">
        <v>380</v>
      </c>
      <c r="C553" s="503" t="s">
        <v>1992</v>
      </c>
      <c r="D553" s="502" t="s">
        <v>371</v>
      </c>
      <c r="E553" s="503" t="s">
        <v>15</v>
      </c>
      <c r="F553" s="503" t="s">
        <v>16</v>
      </c>
      <c r="G553" s="502" t="s">
        <v>16</v>
      </c>
      <c r="H553" s="517">
        <v>7.08E-5</v>
      </c>
      <c r="I553" s="509" t="s">
        <v>16</v>
      </c>
      <c r="J553" s="506"/>
      <c r="K553" s="503"/>
      <c r="L553" s="513">
        <v>0</v>
      </c>
      <c r="M553" s="506" t="s">
        <v>372</v>
      </c>
    </row>
    <row r="554" spans="1:13" ht="36">
      <c r="A554" s="500" t="s">
        <v>1106</v>
      </c>
      <c r="B554" s="501" t="s">
        <v>380</v>
      </c>
      <c r="C554" s="501" t="s">
        <v>1992</v>
      </c>
      <c r="D554" s="500" t="s">
        <v>371</v>
      </c>
      <c r="E554" s="501" t="s">
        <v>15</v>
      </c>
      <c r="F554" s="501" t="s">
        <v>16</v>
      </c>
      <c r="G554" s="500" t="s">
        <v>16</v>
      </c>
      <c r="H554" s="518">
        <v>9.7999999999999997E-5</v>
      </c>
      <c r="I554" s="510" t="s">
        <v>16</v>
      </c>
      <c r="J554" s="507"/>
      <c r="K554" s="501"/>
      <c r="L554" s="520">
        <v>0</v>
      </c>
      <c r="M554" s="507" t="s">
        <v>372</v>
      </c>
    </row>
    <row r="555" spans="1:13" ht="36">
      <c r="A555" s="502" t="s">
        <v>1108</v>
      </c>
      <c r="B555" s="503" t="s">
        <v>380</v>
      </c>
      <c r="C555" s="503" t="s">
        <v>1992</v>
      </c>
      <c r="D555" s="502" t="s">
        <v>371</v>
      </c>
      <c r="E555" s="503" t="s">
        <v>15</v>
      </c>
      <c r="F555" s="503" t="s">
        <v>16</v>
      </c>
      <c r="G555" s="502" t="s">
        <v>16</v>
      </c>
      <c r="H555" s="517">
        <v>8.9300000000000002E-5</v>
      </c>
      <c r="I555" s="509" t="s">
        <v>16</v>
      </c>
      <c r="J555" s="506"/>
      <c r="K555" s="503"/>
      <c r="L555" s="513">
        <v>0</v>
      </c>
      <c r="M555" s="506" t="s">
        <v>372</v>
      </c>
    </row>
    <row r="556" spans="1:13" ht="36">
      <c r="A556" s="500" t="s">
        <v>1108</v>
      </c>
      <c r="B556" s="501" t="s">
        <v>380</v>
      </c>
      <c r="C556" s="501" t="s">
        <v>1992</v>
      </c>
      <c r="D556" s="500" t="s">
        <v>371</v>
      </c>
      <c r="E556" s="501" t="s">
        <v>15</v>
      </c>
      <c r="F556" s="501" t="s">
        <v>16</v>
      </c>
      <c r="G556" s="500" t="s">
        <v>16</v>
      </c>
      <c r="H556" s="518">
        <v>8.9300000000000002E-5</v>
      </c>
      <c r="I556" s="510" t="s">
        <v>16</v>
      </c>
      <c r="J556" s="507"/>
      <c r="K556" s="501"/>
      <c r="L556" s="520">
        <v>0</v>
      </c>
      <c r="M556" s="507" t="s">
        <v>372</v>
      </c>
    </row>
    <row r="557" spans="1:13">
      <c r="A557" s="502" t="s">
        <v>7</v>
      </c>
      <c r="B557" s="503" t="s">
        <v>380</v>
      </c>
      <c r="C557" s="503" t="s">
        <v>1992</v>
      </c>
      <c r="D557" s="502" t="s">
        <v>371</v>
      </c>
      <c r="E557" s="503" t="s">
        <v>15</v>
      </c>
      <c r="F557" s="503" t="s">
        <v>16</v>
      </c>
      <c r="G557" s="502" t="s">
        <v>16</v>
      </c>
      <c r="H557" s="517">
        <v>4.4834999999999997E-4</v>
      </c>
      <c r="I557" s="509" t="s">
        <v>16</v>
      </c>
      <c r="J557" s="506"/>
      <c r="K557" s="503"/>
      <c r="L557" s="513">
        <v>0</v>
      </c>
      <c r="M557" s="506" t="s">
        <v>372</v>
      </c>
    </row>
    <row r="558" spans="1:13">
      <c r="A558" s="500" t="s">
        <v>7</v>
      </c>
      <c r="B558" s="501" t="s">
        <v>380</v>
      </c>
      <c r="C558" s="501" t="s">
        <v>1992</v>
      </c>
      <c r="D558" s="500" t="s">
        <v>371</v>
      </c>
      <c r="E558" s="501" t="s">
        <v>15</v>
      </c>
      <c r="F558" s="501" t="s">
        <v>16</v>
      </c>
      <c r="G558" s="500" t="s">
        <v>16</v>
      </c>
      <c r="H558" s="518">
        <v>8.1899999999999999E-5</v>
      </c>
      <c r="I558" s="510" t="s">
        <v>16</v>
      </c>
      <c r="J558" s="507"/>
      <c r="K558" s="501"/>
      <c r="L558" s="520">
        <v>0</v>
      </c>
      <c r="M558" s="507" t="s">
        <v>372</v>
      </c>
    </row>
    <row r="559" spans="1:13">
      <c r="A559" s="502" t="s">
        <v>7</v>
      </c>
      <c r="B559" s="503" t="s">
        <v>380</v>
      </c>
      <c r="C559" s="503" t="s">
        <v>1992</v>
      </c>
      <c r="D559" s="502" t="s">
        <v>371</v>
      </c>
      <c r="E559" s="503" t="s">
        <v>15</v>
      </c>
      <c r="F559" s="503" t="s">
        <v>16</v>
      </c>
      <c r="G559" s="502" t="s">
        <v>16</v>
      </c>
      <c r="H559" s="517">
        <v>5.5649999999999997E-5</v>
      </c>
      <c r="I559" s="509" t="s">
        <v>16</v>
      </c>
      <c r="J559" s="506"/>
      <c r="K559" s="503"/>
      <c r="L559" s="513">
        <v>0</v>
      </c>
      <c r="M559" s="506" t="s">
        <v>372</v>
      </c>
    </row>
    <row r="560" spans="1:13">
      <c r="A560" s="500" t="s">
        <v>7</v>
      </c>
      <c r="B560" s="501" t="s">
        <v>380</v>
      </c>
      <c r="C560" s="501" t="s">
        <v>1992</v>
      </c>
      <c r="D560" s="500" t="s">
        <v>371</v>
      </c>
      <c r="E560" s="501" t="s">
        <v>15</v>
      </c>
      <c r="F560" s="501" t="s">
        <v>16</v>
      </c>
      <c r="G560" s="500" t="s">
        <v>16</v>
      </c>
      <c r="H560" s="518">
        <v>2.065E-4</v>
      </c>
      <c r="I560" s="510" t="s">
        <v>16</v>
      </c>
      <c r="J560" s="507"/>
      <c r="K560" s="501"/>
      <c r="L560" s="520">
        <v>0</v>
      </c>
      <c r="M560" s="507" t="s">
        <v>372</v>
      </c>
    </row>
    <row r="561" spans="1:13">
      <c r="A561" s="502" t="s">
        <v>7</v>
      </c>
      <c r="B561" s="503" t="s">
        <v>380</v>
      </c>
      <c r="C561" s="503" t="s">
        <v>1992</v>
      </c>
      <c r="D561" s="502" t="s">
        <v>371</v>
      </c>
      <c r="E561" s="503" t="s">
        <v>15</v>
      </c>
      <c r="F561" s="503" t="s">
        <v>16</v>
      </c>
      <c r="G561" s="502" t="s">
        <v>16</v>
      </c>
      <c r="H561" s="517">
        <v>1.3545000000000001E-4</v>
      </c>
      <c r="I561" s="509" t="s">
        <v>16</v>
      </c>
      <c r="J561" s="506"/>
      <c r="K561" s="503"/>
      <c r="L561" s="513">
        <v>0</v>
      </c>
      <c r="M561" s="506" t="s">
        <v>372</v>
      </c>
    </row>
    <row r="562" spans="1:13">
      <c r="A562" s="500" t="s">
        <v>7</v>
      </c>
      <c r="B562" s="501" t="s">
        <v>380</v>
      </c>
      <c r="C562" s="501" t="s">
        <v>1992</v>
      </c>
      <c r="D562" s="500" t="s">
        <v>371</v>
      </c>
      <c r="E562" s="501" t="s">
        <v>15</v>
      </c>
      <c r="F562" s="501" t="s">
        <v>16</v>
      </c>
      <c r="G562" s="500" t="s">
        <v>16</v>
      </c>
      <c r="H562" s="518">
        <v>2.184E-4</v>
      </c>
      <c r="I562" s="510" t="s">
        <v>16</v>
      </c>
      <c r="J562" s="507"/>
      <c r="K562" s="501"/>
      <c r="L562" s="520">
        <v>0</v>
      </c>
      <c r="M562" s="507" t="s">
        <v>372</v>
      </c>
    </row>
    <row r="563" spans="1:13">
      <c r="A563" s="502" t="s">
        <v>7</v>
      </c>
      <c r="B563" s="503" t="s">
        <v>380</v>
      </c>
      <c r="C563" s="503" t="s">
        <v>1992</v>
      </c>
      <c r="D563" s="502" t="s">
        <v>371</v>
      </c>
      <c r="E563" s="503" t="s">
        <v>15</v>
      </c>
      <c r="F563" s="503" t="s">
        <v>16</v>
      </c>
      <c r="G563" s="502" t="s">
        <v>16</v>
      </c>
      <c r="H563" s="517">
        <v>2.142E-4</v>
      </c>
      <c r="I563" s="509" t="s">
        <v>16</v>
      </c>
      <c r="J563" s="506"/>
      <c r="K563" s="503"/>
      <c r="L563" s="513">
        <v>0</v>
      </c>
      <c r="M563" s="506" t="s">
        <v>372</v>
      </c>
    </row>
    <row r="564" spans="1:13">
      <c r="A564" s="500" t="s">
        <v>7</v>
      </c>
      <c r="B564" s="501" t="s">
        <v>380</v>
      </c>
      <c r="C564" s="501" t="s">
        <v>1992</v>
      </c>
      <c r="D564" s="500" t="s">
        <v>371</v>
      </c>
      <c r="E564" s="501" t="s">
        <v>15</v>
      </c>
      <c r="F564" s="501" t="s">
        <v>16</v>
      </c>
      <c r="G564" s="500" t="s">
        <v>16</v>
      </c>
      <c r="H564" s="518">
        <v>5.3399999999999997E-4</v>
      </c>
      <c r="I564" s="510" t="s">
        <v>16</v>
      </c>
      <c r="J564" s="507"/>
      <c r="K564" s="501"/>
      <c r="L564" s="520">
        <v>0</v>
      </c>
      <c r="M564" s="507" t="s">
        <v>372</v>
      </c>
    </row>
    <row r="565" spans="1:13">
      <c r="A565" s="502" t="s">
        <v>7</v>
      </c>
      <c r="B565" s="503" t="s">
        <v>380</v>
      </c>
      <c r="C565" s="503" t="s">
        <v>1992</v>
      </c>
      <c r="D565" s="502" t="s">
        <v>371</v>
      </c>
      <c r="E565" s="503" t="s">
        <v>15</v>
      </c>
      <c r="F565" s="503" t="s">
        <v>16</v>
      </c>
      <c r="G565" s="502" t="s">
        <v>16</v>
      </c>
      <c r="H565" s="517">
        <v>2.7369999999999998E-4</v>
      </c>
      <c r="I565" s="509" t="s">
        <v>16</v>
      </c>
      <c r="J565" s="506"/>
      <c r="K565" s="503"/>
      <c r="L565" s="513">
        <v>0</v>
      </c>
      <c r="M565" s="506" t="s">
        <v>372</v>
      </c>
    </row>
    <row r="566" spans="1:13">
      <c r="A566" s="500" t="s">
        <v>7</v>
      </c>
      <c r="B566" s="501" t="s">
        <v>380</v>
      </c>
      <c r="C566" s="501" t="s">
        <v>1992</v>
      </c>
      <c r="D566" s="500" t="s">
        <v>371</v>
      </c>
      <c r="E566" s="501" t="s">
        <v>15</v>
      </c>
      <c r="F566" s="501" t="s">
        <v>16</v>
      </c>
      <c r="G566" s="500" t="s">
        <v>16</v>
      </c>
      <c r="H566" s="518">
        <v>7.7700000000000005E-5</v>
      </c>
      <c r="I566" s="510" t="s">
        <v>16</v>
      </c>
      <c r="J566" s="507"/>
      <c r="K566" s="501"/>
      <c r="L566" s="520">
        <v>0</v>
      </c>
      <c r="M566" s="507" t="s">
        <v>372</v>
      </c>
    </row>
    <row r="567" spans="1:13">
      <c r="A567" s="502" t="s">
        <v>7</v>
      </c>
      <c r="B567" s="503" t="s">
        <v>380</v>
      </c>
      <c r="C567" s="503" t="s">
        <v>1992</v>
      </c>
      <c r="D567" s="502" t="s">
        <v>371</v>
      </c>
      <c r="E567" s="503" t="s">
        <v>15</v>
      </c>
      <c r="F567" s="503" t="s">
        <v>16</v>
      </c>
      <c r="G567" s="502" t="s">
        <v>16</v>
      </c>
      <c r="H567" s="517">
        <v>6.9300000000000004E-5</v>
      </c>
      <c r="I567" s="509" t="s">
        <v>16</v>
      </c>
      <c r="J567" s="506"/>
      <c r="K567" s="503"/>
      <c r="L567" s="513">
        <v>0</v>
      </c>
      <c r="M567" s="506" t="s">
        <v>372</v>
      </c>
    </row>
    <row r="568" spans="1:13" ht="24">
      <c r="A568" s="500" t="s">
        <v>1107</v>
      </c>
      <c r="B568" s="501" t="s">
        <v>380</v>
      </c>
      <c r="C568" s="501" t="s">
        <v>1992</v>
      </c>
      <c r="D568" s="500" t="s">
        <v>371</v>
      </c>
      <c r="E568" s="501" t="s">
        <v>15</v>
      </c>
      <c r="F568" s="501" t="s">
        <v>16</v>
      </c>
      <c r="G568" s="500" t="s">
        <v>16</v>
      </c>
      <c r="H568" s="518">
        <v>4.4115000000000002E-4</v>
      </c>
      <c r="I568" s="510" t="s">
        <v>16</v>
      </c>
      <c r="J568" s="507"/>
      <c r="K568" s="501"/>
      <c r="L568" s="520">
        <v>0</v>
      </c>
      <c r="M568" s="507" t="s">
        <v>372</v>
      </c>
    </row>
    <row r="569" spans="1:13" ht="24">
      <c r="A569" s="502" t="s">
        <v>1107</v>
      </c>
      <c r="B569" s="503" t="s">
        <v>380</v>
      </c>
      <c r="C569" s="503" t="s">
        <v>1992</v>
      </c>
      <c r="D569" s="502" t="s">
        <v>371</v>
      </c>
      <c r="E569" s="503" t="s">
        <v>15</v>
      </c>
      <c r="F569" s="503" t="s">
        <v>16</v>
      </c>
      <c r="G569" s="502" t="s">
        <v>16</v>
      </c>
      <c r="H569" s="517">
        <v>7.3075199999999999E-4</v>
      </c>
      <c r="I569" s="509" t="s">
        <v>16</v>
      </c>
      <c r="J569" s="506"/>
      <c r="K569" s="503"/>
      <c r="L569" s="513">
        <v>0</v>
      </c>
      <c r="M569" s="506" t="s">
        <v>372</v>
      </c>
    </row>
    <row r="570" spans="1:13" ht="24">
      <c r="A570" s="500" t="s">
        <v>1107</v>
      </c>
      <c r="B570" s="501" t="s">
        <v>380</v>
      </c>
      <c r="C570" s="501" t="s">
        <v>1992</v>
      </c>
      <c r="D570" s="500" t="s">
        <v>371</v>
      </c>
      <c r="E570" s="501" t="s">
        <v>15</v>
      </c>
      <c r="F570" s="501" t="s">
        <v>16</v>
      </c>
      <c r="G570" s="500" t="s">
        <v>16</v>
      </c>
      <c r="H570" s="518">
        <v>6.0985200000000003E-4</v>
      </c>
      <c r="I570" s="510" t="s">
        <v>16</v>
      </c>
      <c r="J570" s="507"/>
      <c r="K570" s="501"/>
      <c r="L570" s="520">
        <v>0</v>
      </c>
      <c r="M570" s="507" t="s">
        <v>372</v>
      </c>
    </row>
    <row r="571" spans="1:13" ht="24">
      <c r="A571" s="502" t="s">
        <v>1107</v>
      </c>
      <c r="B571" s="503" t="s">
        <v>380</v>
      </c>
      <c r="C571" s="503" t="s">
        <v>1992</v>
      </c>
      <c r="D571" s="502" t="s">
        <v>371</v>
      </c>
      <c r="E571" s="503" t="s">
        <v>15</v>
      </c>
      <c r="F571" s="503" t="s">
        <v>16</v>
      </c>
      <c r="G571" s="502" t="s">
        <v>16</v>
      </c>
      <c r="H571" s="517">
        <v>7.5945199999999998E-4</v>
      </c>
      <c r="I571" s="509" t="s">
        <v>16</v>
      </c>
      <c r="J571" s="506"/>
      <c r="K571" s="503"/>
      <c r="L571" s="513">
        <v>0</v>
      </c>
      <c r="M571" s="506" t="s">
        <v>372</v>
      </c>
    </row>
    <row r="572" spans="1:13" ht="24">
      <c r="A572" s="500" t="s">
        <v>1107</v>
      </c>
      <c r="B572" s="501" t="s">
        <v>380</v>
      </c>
      <c r="C572" s="501" t="s">
        <v>1992</v>
      </c>
      <c r="D572" s="500" t="s">
        <v>371</v>
      </c>
      <c r="E572" s="501" t="s">
        <v>15</v>
      </c>
      <c r="F572" s="501" t="s">
        <v>16</v>
      </c>
      <c r="G572" s="500" t="s">
        <v>16</v>
      </c>
      <c r="H572" s="518">
        <v>5.4448699999999997E-4</v>
      </c>
      <c r="I572" s="510" t="s">
        <v>16</v>
      </c>
      <c r="J572" s="507"/>
      <c r="K572" s="501"/>
      <c r="L572" s="520">
        <v>0</v>
      </c>
      <c r="M572" s="507" t="s">
        <v>372</v>
      </c>
    </row>
    <row r="573" spans="1:13" ht="36">
      <c r="A573" s="502" t="s">
        <v>1100</v>
      </c>
      <c r="B573" s="503" t="s">
        <v>380</v>
      </c>
      <c r="C573" s="503" t="s">
        <v>1992</v>
      </c>
      <c r="D573" s="502" t="s">
        <v>371</v>
      </c>
      <c r="E573" s="503" t="s">
        <v>15</v>
      </c>
      <c r="F573" s="503" t="s">
        <v>16</v>
      </c>
      <c r="G573" s="502" t="s">
        <v>16</v>
      </c>
      <c r="H573" s="517">
        <v>4.8190499999999997E-4</v>
      </c>
      <c r="I573" s="509" t="s">
        <v>16</v>
      </c>
      <c r="J573" s="506"/>
      <c r="K573" s="503"/>
      <c r="L573" s="513">
        <v>0</v>
      </c>
      <c r="M573" s="506" t="s">
        <v>372</v>
      </c>
    </row>
    <row r="574" spans="1:13" ht="36">
      <c r="A574" s="500" t="s">
        <v>1100</v>
      </c>
      <c r="B574" s="501" t="s">
        <v>380</v>
      </c>
      <c r="C574" s="501" t="s">
        <v>1992</v>
      </c>
      <c r="D574" s="500" t="s">
        <v>371</v>
      </c>
      <c r="E574" s="501" t="s">
        <v>15</v>
      </c>
      <c r="F574" s="501" t="s">
        <v>16</v>
      </c>
      <c r="G574" s="500" t="s">
        <v>16</v>
      </c>
      <c r="H574" s="518">
        <v>4.8325000000000001E-4</v>
      </c>
      <c r="I574" s="510" t="s">
        <v>16</v>
      </c>
      <c r="J574" s="507"/>
      <c r="K574" s="501"/>
      <c r="L574" s="520">
        <v>0</v>
      </c>
      <c r="M574" s="507" t="s">
        <v>372</v>
      </c>
    </row>
    <row r="575" spans="1:13" ht="36">
      <c r="A575" s="502" t="s">
        <v>1100</v>
      </c>
      <c r="B575" s="503" t="s">
        <v>380</v>
      </c>
      <c r="C575" s="503" t="s">
        <v>1992</v>
      </c>
      <c r="D575" s="502" t="s">
        <v>371</v>
      </c>
      <c r="E575" s="503" t="s">
        <v>15</v>
      </c>
      <c r="F575" s="503" t="s">
        <v>16</v>
      </c>
      <c r="G575" s="502" t="s">
        <v>16</v>
      </c>
      <c r="H575" s="517">
        <v>4.5784999999999999E-4</v>
      </c>
      <c r="I575" s="509" t="s">
        <v>16</v>
      </c>
      <c r="J575" s="506"/>
      <c r="K575" s="503"/>
      <c r="L575" s="513">
        <v>0</v>
      </c>
      <c r="M575" s="506" t="s">
        <v>372</v>
      </c>
    </row>
    <row r="576" spans="1:13" ht="36">
      <c r="A576" s="500" t="s">
        <v>1100</v>
      </c>
      <c r="B576" s="501" t="s">
        <v>380</v>
      </c>
      <c r="C576" s="501" t="s">
        <v>1992</v>
      </c>
      <c r="D576" s="500" t="s">
        <v>371</v>
      </c>
      <c r="E576" s="501" t="s">
        <v>15</v>
      </c>
      <c r="F576" s="501" t="s">
        <v>16</v>
      </c>
      <c r="G576" s="500" t="s">
        <v>16</v>
      </c>
      <c r="H576" s="518">
        <v>4.5994999999999999E-4</v>
      </c>
      <c r="I576" s="510" t="s">
        <v>16</v>
      </c>
      <c r="J576" s="507"/>
      <c r="K576" s="501"/>
      <c r="L576" s="520">
        <v>0</v>
      </c>
      <c r="M576" s="507" t="s">
        <v>372</v>
      </c>
    </row>
    <row r="577" spans="1:13" ht="36">
      <c r="A577" s="502" t="s">
        <v>1100</v>
      </c>
      <c r="B577" s="503" t="s">
        <v>380</v>
      </c>
      <c r="C577" s="503" t="s">
        <v>1992</v>
      </c>
      <c r="D577" s="502" t="s">
        <v>371</v>
      </c>
      <c r="E577" s="503" t="s">
        <v>15</v>
      </c>
      <c r="F577" s="503" t="s">
        <v>16</v>
      </c>
      <c r="G577" s="502" t="s">
        <v>16</v>
      </c>
      <c r="H577" s="517">
        <v>4.6145000000000002E-4</v>
      </c>
      <c r="I577" s="509" t="s">
        <v>16</v>
      </c>
      <c r="J577" s="506"/>
      <c r="K577" s="503"/>
      <c r="L577" s="513">
        <v>0</v>
      </c>
      <c r="M577" s="506" t="s">
        <v>372</v>
      </c>
    </row>
    <row r="578" spans="1:13" ht="36">
      <c r="A578" s="500" t="s">
        <v>1100</v>
      </c>
      <c r="B578" s="501" t="s">
        <v>380</v>
      </c>
      <c r="C578" s="501" t="s">
        <v>1992</v>
      </c>
      <c r="D578" s="500" t="s">
        <v>371</v>
      </c>
      <c r="E578" s="501" t="s">
        <v>15</v>
      </c>
      <c r="F578" s="501" t="s">
        <v>16</v>
      </c>
      <c r="G578" s="500" t="s">
        <v>16</v>
      </c>
      <c r="H578" s="518">
        <v>4.6355000000000002E-4</v>
      </c>
      <c r="I578" s="510" t="s">
        <v>16</v>
      </c>
      <c r="J578" s="507"/>
      <c r="K578" s="501"/>
      <c r="L578" s="520">
        <v>0</v>
      </c>
      <c r="M578" s="507" t="s">
        <v>372</v>
      </c>
    </row>
    <row r="579" spans="1:13" ht="36">
      <c r="A579" s="502" t="s">
        <v>1100</v>
      </c>
      <c r="B579" s="503" t="s">
        <v>380</v>
      </c>
      <c r="C579" s="503" t="s">
        <v>1992</v>
      </c>
      <c r="D579" s="502" t="s">
        <v>371</v>
      </c>
      <c r="E579" s="503" t="s">
        <v>15</v>
      </c>
      <c r="F579" s="503" t="s">
        <v>16</v>
      </c>
      <c r="G579" s="502" t="s">
        <v>16</v>
      </c>
      <c r="H579" s="517">
        <v>4.6355000000000002E-4</v>
      </c>
      <c r="I579" s="509" t="s">
        <v>16</v>
      </c>
      <c r="J579" s="506"/>
      <c r="K579" s="503"/>
      <c r="L579" s="513">
        <v>0</v>
      </c>
      <c r="M579" s="506" t="s">
        <v>372</v>
      </c>
    </row>
    <row r="580" spans="1:13" ht="36">
      <c r="A580" s="500" t="s">
        <v>1100</v>
      </c>
      <c r="B580" s="501" t="s">
        <v>380</v>
      </c>
      <c r="C580" s="501" t="s">
        <v>1992</v>
      </c>
      <c r="D580" s="500" t="s">
        <v>371</v>
      </c>
      <c r="E580" s="501" t="s">
        <v>15</v>
      </c>
      <c r="F580" s="501" t="s">
        <v>16</v>
      </c>
      <c r="G580" s="500" t="s">
        <v>16</v>
      </c>
      <c r="H580" s="518">
        <v>4.0440000000000002E-4</v>
      </c>
      <c r="I580" s="510" t="s">
        <v>16</v>
      </c>
      <c r="J580" s="507"/>
      <c r="K580" s="501"/>
      <c r="L580" s="520">
        <v>0</v>
      </c>
      <c r="M580" s="507" t="s">
        <v>372</v>
      </c>
    </row>
    <row r="581" spans="1:13" ht="36">
      <c r="A581" s="502" t="s">
        <v>1100</v>
      </c>
      <c r="B581" s="503" t="s">
        <v>380</v>
      </c>
      <c r="C581" s="503" t="s">
        <v>1992</v>
      </c>
      <c r="D581" s="502" t="s">
        <v>371</v>
      </c>
      <c r="E581" s="503" t="s">
        <v>15</v>
      </c>
      <c r="F581" s="503" t="s">
        <v>16</v>
      </c>
      <c r="G581" s="502" t="s">
        <v>16</v>
      </c>
      <c r="H581" s="517">
        <v>3.7264999999999998E-4</v>
      </c>
      <c r="I581" s="509" t="s">
        <v>16</v>
      </c>
      <c r="J581" s="506"/>
      <c r="K581" s="503"/>
      <c r="L581" s="513">
        <v>0</v>
      </c>
      <c r="M581" s="506" t="s">
        <v>372</v>
      </c>
    </row>
    <row r="582" spans="1:13" ht="36">
      <c r="A582" s="500" t="s">
        <v>1100</v>
      </c>
      <c r="B582" s="501" t="s">
        <v>380</v>
      </c>
      <c r="C582" s="501" t="s">
        <v>1992</v>
      </c>
      <c r="D582" s="500" t="s">
        <v>371</v>
      </c>
      <c r="E582" s="501" t="s">
        <v>15</v>
      </c>
      <c r="F582" s="501" t="s">
        <v>16</v>
      </c>
      <c r="G582" s="500" t="s">
        <v>16</v>
      </c>
      <c r="H582" s="518">
        <v>4.9467999999999995E-4</v>
      </c>
      <c r="I582" s="510" t="s">
        <v>16</v>
      </c>
      <c r="J582" s="507"/>
      <c r="K582" s="501"/>
      <c r="L582" s="520">
        <v>0</v>
      </c>
      <c r="M582" s="507" t="s">
        <v>372</v>
      </c>
    </row>
    <row r="583" spans="1:13" ht="36">
      <c r="A583" s="502" t="s">
        <v>1100</v>
      </c>
      <c r="B583" s="503" t="s">
        <v>380</v>
      </c>
      <c r="C583" s="503" t="s">
        <v>1992</v>
      </c>
      <c r="D583" s="502" t="s">
        <v>371</v>
      </c>
      <c r="E583" s="503" t="s">
        <v>15</v>
      </c>
      <c r="F583" s="503" t="s">
        <v>16</v>
      </c>
      <c r="G583" s="502" t="s">
        <v>16</v>
      </c>
      <c r="H583" s="517">
        <v>5.0100000000000003E-4</v>
      </c>
      <c r="I583" s="509" t="s">
        <v>16</v>
      </c>
      <c r="J583" s="506"/>
      <c r="K583" s="503"/>
      <c r="L583" s="513">
        <v>0</v>
      </c>
      <c r="M583" s="506" t="s">
        <v>372</v>
      </c>
    </row>
    <row r="584" spans="1:13" ht="36">
      <c r="A584" s="500" t="s">
        <v>1100</v>
      </c>
      <c r="B584" s="501" t="s">
        <v>380</v>
      </c>
      <c r="C584" s="501" t="s">
        <v>1992</v>
      </c>
      <c r="D584" s="500" t="s">
        <v>371</v>
      </c>
      <c r="E584" s="501" t="s">
        <v>15</v>
      </c>
      <c r="F584" s="501" t="s">
        <v>16</v>
      </c>
      <c r="G584" s="500" t="s">
        <v>16</v>
      </c>
      <c r="H584" s="518">
        <v>3.7425000000000002E-4</v>
      </c>
      <c r="I584" s="510" t="s">
        <v>16</v>
      </c>
      <c r="J584" s="507"/>
      <c r="K584" s="501"/>
      <c r="L584" s="520">
        <v>0</v>
      </c>
      <c r="M584" s="507" t="s">
        <v>372</v>
      </c>
    </row>
    <row r="585" spans="1:13" ht="36">
      <c r="A585" s="502" t="s">
        <v>1100</v>
      </c>
      <c r="B585" s="503" t="s">
        <v>380</v>
      </c>
      <c r="C585" s="503" t="s">
        <v>1992</v>
      </c>
      <c r="D585" s="502" t="s">
        <v>371</v>
      </c>
      <c r="E585" s="503" t="s">
        <v>15</v>
      </c>
      <c r="F585" s="503" t="s">
        <v>16</v>
      </c>
      <c r="G585" s="502" t="s">
        <v>16</v>
      </c>
      <c r="H585" s="517">
        <v>4.1550000000000002E-4</v>
      </c>
      <c r="I585" s="509" t="s">
        <v>16</v>
      </c>
      <c r="J585" s="506"/>
      <c r="K585" s="503"/>
      <c r="L585" s="513">
        <v>0</v>
      </c>
      <c r="M585" s="506" t="s">
        <v>372</v>
      </c>
    </row>
    <row r="586" spans="1:13" ht="36">
      <c r="A586" s="500" t="s">
        <v>1100</v>
      </c>
      <c r="B586" s="501" t="s">
        <v>380</v>
      </c>
      <c r="C586" s="501" t="s">
        <v>1992</v>
      </c>
      <c r="D586" s="500" t="s">
        <v>371</v>
      </c>
      <c r="E586" s="501" t="s">
        <v>15</v>
      </c>
      <c r="F586" s="501" t="s">
        <v>16</v>
      </c>
      <c r="G586" s="500" t="s">
        <v>16</v>
      </c>
      <c r="H586" s="518">
        <v>4.0135000000000002E-4</v>
      </c>
      <c r="I586" s="510" t="s">
        <v>16</v>
      </c>
      <c r="J586" s="507"/>
      <c r="K586" s="501"/>
      <c r="L586" s="520">
        <v>0</v>
      </c>
      <c r="M586" s="507" t="s">
        <v>372</v>
      </c>
    </row>
    <row r="587" spans="1:13" ht="36">
      <c r="A587" s="502" t="s">
        <v>1098</v>
      </c>
      <c r="B587" s="503" t="s">
        <v>380</v>
      </c>
      <c r="C587" s="503" t="s">
        <v>1992</v>
      </c>
      <c r="D587" s="502" t="s">
        <v>371</v>
      </c>
      <c r="E587" s="503" t="s">
        <v>15</v>
      </c>
      <c r="F587" s="503" t="s">
        <v>16</v>
      </c>
      <c r="G587" s="502" t="s">
        <v>16</v>
      </c>
      <c r="H587" s="517">
        <v>1.5066000000000001E-3</v>
      </c>
      <c r="I587" s="509" t="s">
        <v>16</v>
      </c>
      <c r="J587" s="506"/>
      <c r="K587" s="503"/>
      <c r="L587" s="513">
        <v>0</v>
      </c>
      <c r="M587" s="506" t="s">
        <v>372</v>
      </c>
    </row>
    <row r="588" spans="1:13" ht="36">
      <c r="A588" s="500" t="s">
        <v>1098</v>
      </c>
      <c r="B588" s="501" t="s">
        <v>380</v>
      </c>
      <c r="C588" s="501" t="s">
        <v>1992</v>
      </c>
      <c r="D588" s="500" t="s">
        <v>371</v>
      </c>
      <c r="E588" s="501" t="s">
        <v>15</v>
      </c>
      <c r="F588" s="501" t="s">
        <v>16</v>
      </c>
      <c r="G588" s="500" t="s">
        <v>16</v>
      </c>
      <c r="H588" s="518">
        <v>1.6175499999999999E-3</v>
      </c>
      <c r="I588" s="510" t="s">
        <v>16</v>
      </c>
      <c r="J588" s="507"/>
      <c r="K588" s="501"/>
      <c r="L588" s="520">
        <v>0</v>
      </c>
      <c r="M588" s="507" t="s">
        <v>372</v>
      </c>
    </row>
    <row r="589" spans="1:13" ht="36">
      <c r="A589" s="502" t="s">
        <v>1098</v>
      </c>
      <c r="B589" s="503" t="s">
        <v>380</v>
      </c>
      <c r="C589" s="503" t="s">
        <v>1992</v>
      </c>
      <c r="D589" s="502" t="s">
        <v>371</v>
      </c>
      <c r="E589" s="503" t="s">
        <v>15</v>
      </c>
      <c r="F589" s="503" t="s">
        <v>16</v>
      </c>
      <c r="G589" s="502" t="s">
        <v>16</v>
      </c>
      <c r="H589" s="517">
        <v>1.5583000000000001E-3</v>
      </c>
      <c r="I589" s="509" t="s">
        <v>16</v>
      </c>
      <c r="J589" s="506"/>
      <c r="K589" s="503"/>
      <c r="L589" s="513">
        <v>0</v>
      </c>
      <c r="M589" s="506" t="s">
        <v>372</v>
      </c>
    </row>
    <row r="590" spans="1:13" ht="36">
      <c r="A590" s="500" t="s">
        <v>1098</v>
      </c>
      <c r="B590" s="501" t="s">
        <v>380</v>
      </c>
      <c r="C590" s="501" t="s">
        <v>1992</v>
      </c>
      <c r="D590" s="500" t="s">
        <v>371</v>
      </c>
      <c r="E590" s="501" t="s">
        <v>15</v>
      </c>
      <c r="F590" s="501" t="s">
        <v>16</v>
      </c>
      <c r="G590" s="500" t="s">
        <v>16</v>
      </c>
      <c r="H590" s="518">
        <v>1.4352499999999999E-3</v>
      </c>
      <c r="I590" s="510" t="s">
        <v>16</v>
      </c>
      <c r="J590" s="507"/>
      <c r="K590" s="501"/>
      <c r="L590" s="520">
        <v>0</v>
      </c>
      <c r="M590" s="507" t="s">
        <v>372</v>
      </c>
    </row>
    <row r="591" spans="1:13" ht="36">
      <c r="A591" s="502" t="s">
        <v>1098</v>
      </c>
      <c r="B591" s="503" t="s">
        <v>380</v>
      </c>
      <c r="C591" s="503" t="s">
        <v>1992</v>
      </c>
      <c r="D591" s="502" t="s">
        <v>371</v>
      </c>
      <c r="E591" s="503" t="s">
        <v>15</v>
      </c>
      <c r="F591" s="503" t="s">
        <v>16</v>
      </c>
      <c r="G591" s="502" t="s">
        <v>16</v>
      </c>
      <c r="H591" s="517">
        <v>1.02435E-3</v>
      </c>
      <c r="I591" s="509" t="s">
        <v>16</v>
      </c>
      <c r="J591" s="506"/>
      <c r="K591" s="503"/>
      <c r="L591" s="513">
        <v>0</v>
      </c>
      <c r="M591" s="506" t="s">
        <v>372</v>
      </c>
    </row>
    <row r="592" spans="1:13" ht="36">
      <c r="A592" s="500" t="s">
        <v>1098</v>
      </c>
      <c r="B592" s="501" t="s">
        <v>380</v>
      </c>
      <c r="C592" s="501" t="s">
        <v>1992</v>
      </c>
      <c r="D592" s="500" t="s">
        <v>371</v>
      </c>
      <c r="E592" s="501" t="s">
        <v>15</v>
      </c>
      <c r="F592" s="501" t="s">
        <v>16</v>
      </c>
      <c r="G592" s="500" t="s">
        <v>16</v>
      </c>
      <c r="H592" s="518">
        <v>1.0536E-3</v>
      </c>
      <c r="I592" s="510" t="s">
        <v>16</v>
      </c>
      <c r="J592" s="507"/>
      <c r="K592" s="501"/>
      <c r="L592" s="520">
        <v>0</v>
      </c>
      <c r="M592" s="507" t="s">
        <v>372</v>
      </c>
    </row>
    <row r="593" spans="1:13" ht="36">
      <c r="A593" s="502" t="s">
        <v>1098</v>
      </c>
      <c r="B593" s="503" t="s">
        <v>380</v>
      </c>
      <c r="C593" s="503" t="s">
        <v>1992</v>
      </c>
      <c r="D593" s="502" t="s">
        <v>371</v>
      </c>
      <c r="E593" s="503" t="s">
        <v>15</v>
      </c>
      <c r="F593" s="503" t="s">
        <v>16</v>
      </c>
      <c r="G593" s="502" t="s">
        <v>16</v>
      </c>
      <c r="H593" s="517">
        <v>5.0604999999999997E-4</v>
      </c>
      <c r="I593" s="509" t="s">
        <v>16</v>
      </c>
      <c r="J593" s="506"/>
      <c r="K593" s="503"/>
      <c r="L593" s="513">
        <v>0</v>
      </c>
      <c r="M593" s="506" t="s">
        <v>372</v>
      </c>
    </row>
    <row r="594" spans="1:13" ht="36">
      <c r="A594" s="500" t="s">
        <v>1098</v>
      </c>
      <c r="B594" s="501" t="s">
        <v>380</v>
      </c>
      <c r="C594" s="501" t="s">
        <v>1992</v>
      </c>
      <c r="D594" s="500" t="s">
        <v>371</v>
      </c>
      <c r="E594" s="501" t="s">
        <v>15</v>
      </c>
      <c r="F594" s="501" t="s">
        <v>16</v>
      </c>
      <c r="G594" s="500" t="s">
        <v>16</v>
      </c>
      <c r="H594" s="518">
        <v>9.1995E-4</v>
      </c>
      <c r="I594" s="510" t="s">
        <v>16</v>
      </c>
      <c r="J594" s="507"/>
      <c r="K594" s="501"/>
      <c r="L594" s="520">
        <v>0</v>
      </c>
      <c r="M594" s="507" t="s">
        <v>372</v>
      </c>
    </row>
    <row r="595" spans="1:13" ht="36">
      <c r="A595" s="502" t="s">
        <v>1098</v>
      </c>
      <c r="B595" s="503" t="s">
        <v>380</v>
      </c>
      <c r="C595" s="503" t="s">
        <v>1992</v>
      </c>
      <c r="D595" s="502" t="s">
        <v>371</v>
      </c>
      <c r="E595" s="503" t="s">
        <v>15</v>
      </c>
      <c r="F595" s="503" t="s">
        <v>16</v>
      </c>
      <c r="G595" s="502" t="s">
        <v>16</v>
      </c>
      <c r="H595" s="517">
        <v>1.1435499999999999E-3</v>
      </c>
      <c r="I595" s="509" t="s">
        <v>16</v>
      </c>
      <c r="J595" s="506"/>
      <c r="K595" s="503"/>
      <c r="L595" s="513">
        <v>0</v>
      </c>
      <c r="M595" s="506" t="s">
        <v>372</v>
      </c>
    </row>
    <row r="596" spans="1:13" ht="36">
      <c r="A596" s="500" t="s">
        <v>1098</v>
      </c>
      <c r="B596" s="501" t="s">
        <v>380</v>
      </c>
      <c r="C596" s="501" t="s">
        <v>1992</v>
      </c>
      <c r="D596" s="500" t="s">
        <v>371</v>
      </c>
      <c r="E596" s="501" t="s">
        <v>15</v>
      </c>
      <c r="F596" s="501" t="s">
        <v>16</v>
      </c>
      <c r="G596" s="500" t="s">
        <v>16</v>
      </c>
      <c r="H596" s="518">
        <v>1.2187999999999999E-3</v>
      </c>
      <c r="I596" s="510" t="s">
        <v>16</v>
      </c>
      <c r="J596" s="507"/>
      <c r="K596" s="501"/>
      <c r="L596" s="520">
        <v>0</v>
      </c>
      <c r="M596" s="507" t="s">
        <v>372</v>
      </c>
    </row>
    <row r="597" spans="1:13" ht="36">
      <c r="A597" s="502" t="s">
        <v>1098</v>
      </c>
      <c r="B597" s="503" t="s">
        <v>380</v>
      </c>
      <c r="C597" s="503" t="s">
        <v>1992</v>
      </c>
      <c r="D597" s="502" t="s">
        <v>371</v>
      </c>
      <c r="E597" s="503" t="s">
        <v>15</v>
      </c>
      <c r="F597" s="503" t="s">
        <v>16</v>
      </c>
      <c r="G597" s="502" t="s">
        <v>16</v>
      </c>
      <c r="H597" s="517">
        <v>1.3584999999999999E-3</v>
      </c>
      <c r="I597" s="509" t="s">
        <v>16</v>
      </c>
      <c r="J597" s="506"/>
      <c r="K597" s="503"/>
      <c r="L597" s="513">
        <v>0</v>
      </c>
      <c r="M597" s="506" t="s">
        <v>372</v>
      </c>
    </row>
    <row r="598" spans="1:13" ht="36">
      <c r="A598" s="500" t="s">
        <v>382</v>
      </c>
      <c r="B598" s="501" t="s">
        <v>380</v>
      </c>
      <c r="C598" s="501" t="s">
        <v>1992</v>
      </c>
      <c r="D598" s="500" t="s">
        <v>371</v>
      </c>
      <c r="E598" s="501" t="s">
        <v>15</v>
      </c>
      <c r="F598" s="501" t="s">
        <v>16</v>
      </c>
      <c r="G598" s="500" t="s">
        <v>16</v>
      </c>
      <c r="H598" s="518">
        <v>2.0716799999999998E-3</v>
      </c>
      <c r="I598" s="510" t="s">
        <v>16</v>
      </c>
      <c r="J598" s="507"/>
      <c r="K598" s="501"/>
      <c r="L598" s="520">
        <v>0</v>
      </c>
      <c r="M598" s="507" t="s">
        <v>372</v>
      </c>
    </row>
    <row r="599" spans="1:13" ht="36">
      <c r="A599" s="502" t="s">
        <v>382</v>
      </c>
      <c r="B599" s="503" t="s">
        <v>380</v>
      </c>
      <c r="C599" s="503" t="s">
        <v>1992</v>
      </c>
      <c r="D599" s="502" t="s">
        <v>371</v>
      </c>
      <c r="E599" s="503" t="s">
        <v>15</v>
      </c>
      <c r="F599" s="503" t="s">
        <v>16</v>
      </c>
      <c r="G599" s="502" t="s">
        <v>16</v>
      </c>
      <c r="H599" s="517">
        <v>1.8988E-3</v>
      </c>
      <c r="I599" s="509" t="s">
        <v>16</v>
      </c>
      <c r="J599" s="506"/>
      <c r="K599" s="503"/>
      <c r="L599" s="513">
        <v>0</v>
      </c>
      <c r="M599" s="506" t="s">
        <v>372</v>
      </c>
    </row>
    <row r="600" spans="1:13" ht="36">
      <c r="A600" s="500" t="s">
        <v>382</v>
      </c>
      <c r="B600" s="501" t="s">
        <v>380</v>
      </c>
      <c r="C600" s="501" t="s">
        <v>1992</v>
      </c>
      <c r="D600" s="500" t="s">
        <v>371</v>
      </c>
      <c r="E600" s="501" t="s">
        <v>15</v>
      </c>
      <c r="F600" s="501" t="s">
        <v>16</v>
      </c>
      <c r="G600" s="500" t="s">
        <v>16</v>
      </c>
      <c r="H600" s="518">
        <v>1.7884000000000001E-3</v>
      </c>
      <c r="I600" s="510" t="s">
        <v>16</v>
      </c>
      <c r="J600" s="507"/>
      <c r="K600" s="501"/>
      <c r="L600" s="520">
        <v>0</v>
      </c>
      <c r="M600" s="507" t="s">
        <v>372</v>
      </c>
    </row>
    <row r="601" spans="1:13" ht="36">
      <c r="A601" s="502" t="s">
        <v>382</v>
      </c>
      <c r="B601" s="503" t="s">
        <v>380</v>
      </c>
      <c r="C601" s="503" t="s">
        <v>1992</v>
      </c>
      <c r="D601" s="502" t="s">
        <v>371</v>
      </c>
      <c r="E601" s="503" t="s">
        <v>15</v>
      </c>
      <c r="F601" s="503" t="s">
        <v>16</v>
      </c>
      <c r="G601" s="502" t="s">
        <v>16</v>
      </c>
      <c r="H601" s="517">
        <v>1.5365999999999999E-3</v>
      </c>
      <c r="I601" s="509" t="s">
        <v>16</v>
      </c>
      <c r="J601" s="506"/>
      <c r="K601" s="503"/>
      <c r="L601" s="513">
        <v>0</v>
      </c>
      <c r="M601" s="506" t="s">
        <v>372</v>
      </c>
    </row>
    <row r="602" spans="1:13" ht="36">
      <c r="A602" s="500" t="s">
        <v>382</v>
      </c>
      <c r="B602" s="501" t="s">
        <v>380</v>
      </c>
      <c r="C602" s="501" t="s">
        <v>1992</v>
      </c>
      <c r="D602" s="500" t="s">
        <v>371</v>
      </c>
      <c r="E602" s="501" t="s">
        <v>15</v>
      </c>
      <c r="F602" s="501" t="s">
        <v>16</v>
      </c>
      <c r="G602" s="500" t="s">
        <v>16</v>
      </c>
      <c r="H602" s="518">
        <v>1.624E-3</v>
      </c>
      <c r="I602" s="510" t="s">
        <v>16</v>
      </c>
      <c r="J602" s="507"/>
      <c r="K602" s="501"/>
      <c r="L602" s="520">
        <v>0</v>
      </c>
      <c r="M602" s="507" t="s">
        <v>372</v>
      </c>
    </row>
    <row r="603" spans="1:13" ht="36">
      <c r="A603" s="502" t="s">
        <v>382</v>
      </c>
      <c r="B603" s="503" t="s">
        <v>380</v>
      </c>
      <c r="C603" s="503" t="s">
        <v>1992</v>
      </c>
      <c r="D603" s="502" t="s">
        <v>371</v>
      </c>
      <c r="E603" s="503" t="s">
        <v>15</v>
      </c>
      <c r="F603" s="503" t="s">
        <v>16</v>
      </c>
      <c r="G603" s="502" t="s">
        <v>16</v>
      </c>
      <c r="H603" s="517">
        <v>1.6474E-3</v>
      </c>
      <c r="I603" s="509" t="s">
        <v>16</v>
      </c>
      <c r="J603" s="506"/>
      <c r="K603" s="503"/>
      <c r="L603" s="513">
        <v>0</v>
      </c>
      <c r="M603" s="506" t="s">
        <v>372</v>
      </c>
    </row>
    <row r="604" spans="1:13" ht="36">
      <c r="A604" s="500" t="s">
        <v>382</v>
      </c>
      <c r="B604" s="501" t="s">
        <v>380</v>
      </c>
      <c r="C604" s="501" t="s">
        <v>1992</v>
      </c>
      <c r="D604" s="500" t="s">
        <v>371</v>
      </c>
      <c r="E604" s="501" t="s">
        <v>15</v>
      </c>
      <c r="F604" s="501" t="s">
        <v>16</v>
      </c>
      <c r="G604" s="500" t="s">
        <v>16</v>
      </c>
      <c r="H604" s="518">
        <v>1.6856E-3</v>
      </c>
      <c r="I604" s="510" t="s">
        <v>16</v>
      </c>
      <c r="J604" s="507"/>
      <c r="K604" s="501"/>
      <c r="L604" s="520">
        <v>0</v>
      </c>
      <c r="M604" s="507" t="s">
        <v>372</v>
      </c>
    </row>
    <row r="605" spans="1:13" ht="36">
      <c r="A605" s="502" t="s">
        <v>382</v>
      </c>
      <c r="B605" s="503" t="s">
        <v>380</v>
      </c>
      <c r="C605" s="503" t="s">
        <v>1992</v>
      </c>
      <c r="D605" s="502" t="s">
        <v>371</v>
      </c>
      <c r="E605" s="503" t="s">
        <v>15</v>
      </c>
      <c r="F605" s="503" t="s">
        <v>16</v>
      </c>
      <c r="G605" s="502" t="s">
        <v>16</v>
      </c>
      <c r="H605" s="517">
        <v>1.804E-3</v>
      </c>
      <c r="I605" s="509" t="s">
        <v>16</v>
      </c>
      <c r="J605" s="506"/>
      <c r="K605" s="503"/>
      <c r="L605" s="513">
        <v>0</v>
      </c>
      <c r="M605" s="506" t="s">
        <v>372</v>
      </c>
    </row>
    <row r="606" spans="1:13" ht="36">
      <c r="A606" s="500" t="s">
        <v>382</v>
      </c>
      <c r="B606" s="501" t="s">
        <v>380</v>
      </c>
      <c r="C606" s="501" t="s">
        <v>1992</v>
      </c>
      <c r="D606" s="500" t="s">
        <v>371</v>
      </c>
      <c r="E606" s="501" t="s">
        <v>15</v>
      </c>
      <c r="F606" s="501" t="s">
        <v>16</v>
      </c>
      <c r="G606" s="500" t="s">
        <v>16</v>
      </c>
      <c r="H606" s="518">
        <v>1.7279999999999999E-3</v>
      </c>
      <c r="I606" s="510" t="s">
        <v>16</v>
      </c>
      <c r="J606" s="507"/>
      <c r="K606" s="501"/>
      <c r="L606" s="520">
        <v>0</v>
      </c>
      <c r="M606" s="507" t="s">
        <v>372</v>
      </c>
    </row>
    <row r="607" spans="1:13" ht="36">
      <c r="A607" s="502" t="s">
        <v>382</v>
      </c>
      <c r="B607" s="503" t="s">
        <v>380</v>
      </c>
      <c r="C607" s="503" t="s">
        <v>1992</v>
      </c>
      <c r="D607" s="502" t="s">
        <v>371</v>
      </c>
      <c r="E607" s="503" t="s">
        <v>15</v>
      </c>
      <c r="F607" s="503" t="s">
        <v>16</v>
      </c>
      <c r="G607" s="502" t="s">
        <v>16</v>
      </c>
      <c r="H607" s="517">
        <v>1.4994800000000001E-3</v>
      </c>
      <c r="I607" s="509" t="s">
        <v>16</v>
      </c>
      <c r="J607" s="506"/>
      <c r="K607" s="503"/>
      <c r="L607" s="513">
        <v>0</v>
      </c>
      <c r="M607" s="506" t="s">
        <v>372</v>
      </c>
    </row>
    <row r="608" spans="1:13" ht="36">
      <c r="A608" s="500" t="s">
        <v>382</v>
      </c>
      <c r="B608" s="501" t="s">
        <v>380</v>
      </c>
      <c r="C608" s="501" t="s">
        <v>1992</v>
      </c>
      <c r="D608" s="500" t="s">
        <v>371</v>
      </c>
      <c r="E608" s="501" t="s">
        <v>15</v>
      </c>
      <c r="F608" s="501" t="s">
        <v>16</v>
      </c>
      <c r="G608" s="500" t="s">
        <v>16</v>
      </c>
      <c r="H608" s="518">
        <v>1.6234000000000001E-3</v>
      </c>
      <c r="I608" s="510" t="s">
        <v>16</v>
      </c>
      <c r="J608" s="507"/>
      <c r="K608" s="501"/>
      <c r="L608" s="520">
        <v>0</v>
      </c>
      <c r="M608" s="507" t="s">
        <v>372</v>
      </c>
    </row>
    <row r="609" spans="1:13" ht="36">
      <c r="A609" s="502" t="s">
        <v>382</v>
      </c>
      <c r="B609" s="503" t="s">
        <v>380</v>
      </c>
      <c r="C609" s="503" t="s">
        <v>1992</v>
      </c>
      <c r="D609" s="502" t="s">
        <v>371</v>
      </c>
      <c r="E609" s="503" t="s">
        <v>15</v>
      </c>
      <c r="F609" s="503" t="s">
        <v>16</v>
      </c>
      <c r="G609" s="502" t="s">
        <v>16</v>
      </c>
      <c r="H609" s="517">
        <v>1.722E-3</v>
      </c>
      <c r="I609" s="509" t="s">
        <v>16</v>
      </c>
      <c r="J609" s="506"/>
      <c r="K609" s="503"/>
      <c r="L609" s="513">
        <v>0</v>
      </c>
      <c r="M609" s="506" t="s">
        <v>372</v>
      </c>
    </row>
    <row r="610" spans="1:13" ht="36">
      <c r="A610" s="500" t="s">
        <v>382</v>
      </c>
      <c r="B610" s="501" t="s">
        <v>380</v>
      </c>
      <c r="C610" s="501" t="s">
        <v>1992</v>
      </c>
      <c r="D610" s="500" t="s">
        <v>371</v>
      </c>
      <c r="E610" s="501" t="s">
        <v>15</v>
      </c>
      <c r="F610" s="501" t="s">
        <v>16</v>
      </c>
      <c r="G610" s="500" t="s">
        <v>16</v>
      </c>
      <c r="H610" s="518">
        <v>2.0125999999999998E-3</v>
      </c>
      <c r="I610" s="510" t="s">
        <v>16</v>
      </c>
      <c r="J610" s="507"/>
      <c r="K610" s="501"/>
      <c r="L610" s="520">
        <v>0</v>
      </c>
      <c r="M610" s="507" t="s">
        <v>372</v>
      </c>
    </row>
    <row r="611" spans="1:13" ht="24">
      <c r="A611" s="502" t="s">
        <v>277</v>
      </c>
      <c r="B611" s="503" t="s">
        <v>380</v>
      </c>
      <c r="C611" s="503" t="s">
        <v>1992</v>
      </c>
      <c r="D611" s="502" t="s">
        <v>371</v>
      </c>
      <c r="E611" s="503" t="s">
        <v>15</v>
      </c>
      <c r="F611" s="503" t="s">
        <v>16</v>
      </c>
      <c r="G611" s="502" t="s">
        <v>16</v>
      </c>
      <c r="H611" s="517">
        <v>8.2242899999999996E-4</v>
      </c>
      <c r="I611" s="509" t="s">
        <v>16</v>
      </c>
      <c r="J611" s="506"/>
      <c r="K611" s="503"/>
      <c r="L611" s="513">
        <v>0</v>
      </c>
      <c r="M611" s="506" t="s">
        <v>372</v>
      </c>
    </row>
    <row r="612" spans="1:13" ht="24">
      <c r="A612" s="500" t="s">
        <v>277</v>
      </c>
      <c r="B612" s="501" t="s">
        <v>380</v>
      </c>
      <c r="C612" s="501" t="s">
        <v>1992</v>
      </c>
      <c r="D612" s="500" t="s">
        <v>371</v>
      </c>
      <c r="E612" s="501" t="s">
        <v>15</v>
      </c>
      <c r="F612" s="501" t="s">
        <v>16</v>
      </c>
      <c r="G612" s="500" t="s">
        <v>16</v>
      </c>
      <c r="H612" s="518">
        <v>9.0856900000000002E-4</v>
      </c>
      <c r="I612" s="510" t="s">
        <v>16</v>
      </c>
      <c r="J612" s="507"/>
      <c r="K612" s="501"/>
      <c r="L612" s="520">
        <v>0</v>
      </c>
      <c r="M612" s="507" t="s">
        <v>372</v>
      </c>
    </row>
    <row r="613" spans="1:13" ht="24">
      <c r="A613" s="502" t="s">
        <v>277</v>
      </c>
      <c r="B613" s="503" t="s">
        <v>380</v>
      </c>
      <c r="C613" s="503" t="s">
        <v>1992</v>
      </c>
      <c r="D613" s="502" t="s">
        <v>371</v>
      </c>
      <c r="E613" s="503" t="s">
        <v>15</v>
      </c>
      <c r="F613" s="503" t="s">
        <v>16</v>
      </c>
      <c r="G613" s="502" t="s">
        <v>16</v>
      </c>
      <c r="H613" s="517">
        <v>8.9226500000000005E-4</v>
      </c>
      <c r="I613" s="509" t="s">
        <v>16</v>
      </c>
      <c r="J613" s="506"/>
      <c r="K613" s="503"/>
      <c r="L613" s="513">
        <v>0</v>
      </c>
      <c r="M613" s="506" t="s">
        <v>372</v>
      </c>
    </row>
    <row r="614" spans="1:13" ht="24">
      <c r="A614" s="500" t="s">
        <v>277</v>
      </c>
      <c r="B614" s="501" t="s">
        <v>380</v>
      </c>
      <c r="C614" s="501" t="s">
        <v>1992</v>
      </c>
      <c r="D614" s="500" t="s">
        <v>371</v>
      </c>
      <c r="E614" s="501" t="s">
        <v>15</v>
      </c>
      <c r="F614" s="501" t="s">
        <v>16</v>
      </c>
      <c r="G614" s="500" t="s">
        <v>16</v>
      </c>
      <c r="H614" s="518">
        <v>9.1052099999999996E-4</v>
      </c>
      <c r="I614" s="510" t="s">
        <v>16</v>
      </c>
      <c r="J614" s="507"/>
      <c r="K614" s="501"/>
      <c r="L614" s="520">
        <v>0</v>
      </c>
      <c r="M614" s="507" t="s">
        <v>372</v>
      </c>
    </row>
    <row r="615" spans="1:13" ht="24">
      <c r="A615" s="502" t="s">
        <v>277</v>
      </c>
      <c r="B615" s="503" t="s">
        <v>380</v>
      </c>
      <c r="C615" s="503" t="s">
        <v>1992</v>
      </c>
      <c r="D615" s="502" t="s">
        <v>371</v>
      </c>
      <c r="E615" s="503" t="s">
        <v>15</v>
      </c>
      <c r="F615" s="503" t="s">
        <v>16</v>
      </c>
      <c r="G615" s="502" t="s">
        <v>16</v>
      </c>
      <c r="H615" s="517">
        <v>1.1638180000000001E-3</v>
      </c>
      <c r="I615" s="509" t="s">
        <v>16</v>
      </c>
      <c r="J615" s="506"/>
      <c r="K615" s="503"/>
      <c r="L615" s="513">
        <v>0</v>
      </c>
      <c r="M615" s="506" t="s">
        <v>372</v>
      </c>
    </row>
    <row r="616" spans="1:13" ht="24">
      <c r="A616" s="500" t="s">
        <v>277</v>
      </c>
      <c r="B616" s="501" t="s">
        <v>380</v>
      </c>
      <c r="C616" s="501" t="s">
        <v>1992</v>
      </c>
      <c r="D616" s="500" t="s">
        <v>371</v>
      </c>
      <c r="E616" s="501" t="s">
        <v>15</v>
      </c>
      <c r="F616" s="501" t="s">
        <v>16</v>
      </c>
      <c r="G616" s="500" t="s">
        <v>16</v>
      </c>
      <c r="H616" s="518">
        <v>1.076109E-3</v>
      </c>
      <c r="I616" s="510" t="s">
        <v>16</v>
      </c>
      <c r="J616" s="507"/>
      <c r="K616" s="501"/>
      <c r="L616" s="520">
        <v>0</v>
      </c>
      <c r="M616" s="507" t="s">
        <v>372</v>
      </c>
    </row>
    <row r="617" spans="1:13" ht="24">
      <c r="A617" s="502" t="s">
        <v>277</v>
      </c>
      <c r="B617" s="503" t="s">
        <v>380</v>
      </c>
      <c r="C617" s="503" t="s">
        <v>1992</v>
      </c>
      <c r="D617" s="502" t="s">
        <v>371</v>
      </c>
      <c r="E617" s="503" t="s">
        <v>15</v>
      </c>
      <c r="F617" s="503" t="s">
        <v>16</v>
      </c>
      <c r="G617" s="502" t="s">
        <v>16</v>
      </c>
      <c r="H617" s="517">
        <v>1.126431E-3</v>
      </c>
      <c r="I617" s="509" t="s">
        <v>16</v>
      </c>
      <c r="J617" s="506"/>
      <c r="K617" s="503"/>
      <c r="L617" s="513">
        <v>0</v>
      </c>
      <c r="M617" s="506" t="s">
        <v>372</v>
      </c>
    </row>
    <row r="618" spans="1:13" ht="24">
      <c r="A618" s="500" t="s">
        <v>277</v>
      </c>
      <c r="B618" s="501" t="s">
        <v>380</v>
      </c>
      <c r="C618" s="501" t="s">
        <v>1992</v>
      </c>
      <c r="D618" s="500" t="s">
        <v>371</v>
      </c>
      <c r="E618" s="501" t="s">
        <v>15</v>
      </c>
      <c r="F618" s="501" t="s">
        <v>16</v>
      </c>
      <c r="G618" s="500" t="s">
        <v>16</v>
      </c>
      <c r="H618" s="518">
        <v>9.3761500000000004E-4</v>
      </c>
      <c r="I618" s="510" t="s">
        <v>16</v>
      </c>
      <c r="J618" s="507"/>
      <c r="K618" s="501"/>
      <c r="L618" s="520">
        <v>0</v>
      </c>
      <c r="M618" s="507" t="s">
        <v>372</v>
      </c>
    </row>
    <row r="619" spans="1:13" ht="24">
      <c r="A619" s="502" t="s">
        <v>277</v>
      </c>
      <c r="B619" s="503" t="s">
        <v>380</v>
      </c>
      <c r="C619" s="503" t="s">
        <v>1992</v>
      </c>
      <c r="D619" s="502" t="s">
        <v>371</v>
      </c>
      <c r="E619" s="503" t="s">
        <v>15</v>
      </c>
      <c r="F619" s="503" t="s">
        <v>16</v>
      </c>
      <c r="G619" s="502" t="s">
        <v>16</v>
      </c>
      <c r="H619" s="517">
        <v>8.0488999999999995E-4</v>
      </c>
      <c r="I619" s="509" t="s">
        <v>16</v>
      </c>
      <c r="J619" s="506"/>
      <c r="K619" s="503"/>
      <c r="L619" s="513">
        <v>0</v>
      </c>
      <c r="M619" s="506" t="s">
        <v>372</v>
      </c>
    </row>
    <row r="620" spans="1:13" ht="24">
      <c r="A620" s="500" t="s">
        <v>277</v>
      </c>
      <c r="B620" s="501" t="s">
        <v>380</v>
      </c>
      <c r="C620" s="501" t="s">
        <v>1992</v>
      </c>
      <c r="D620" s="500" t="s">
        <v>371</v>
      </c>
      <c r="E620" s="501" t="s">
        <v>15</v>
      </c>
      <c r="F620" s="501" t="s">
        <v>16</v>
      </c>
      <c r="G620" s="500" t="s">
        <v>16</v>
      </c>
      <c r="H620" s="518">
        <v>7.1157999999999996E-4</v>
      </c>
      <c r="I620" s="510" t="s">
        <v>16</v>
      </c>
      <c r="J620" s="507"/>
      <c r="K620" s="501"/>
      <c r="L620" s="520">
        <v>0</v>
      </c>
      <c r="M620" s="507" t="s">
        <v>372</v>
      </c>
    </row>
    <row r="621" spans="1:13" ht="24">
      <c r="A621" s="502" t="s">
        <v>277</v>
      </c>
      <c r="B621" s="503" t="s">
        <v>380</v>
      </c>
      <c r="C621" s="503" t="s">
        <v>1992</v>
      </c>
      <c r="D621" s="502" t="s">
        <v>371</v>
      </c>
      <c r="E621" s="503" t="s">
        <v>15</v>
      </c>
      <c r="F621" s="503" t="s">
        <v>16</v>
      </c>
      <c r="G621" s="502" t="s">
        <v>16</v>
      </c>
      <c r="H621" s="517">
        <v>9.4227000000000004E-4</v>
      </c>
      <c r="I621" s="509" t="s">
        <v>16</v>
      </c>
      <c r="J621" s="506"/>
      <c r="K621" s="503"/>
      <c r="L621" s="513">
        <v>0</v>
      </c>
      <c r="M621" s="506" t="s">
        <v>372</v>
      </c>
    </row>
    <row r="622" spans="1:13" ht="24">
      <c r="A622" s="500" t="s">
        <v>381</v>
      </c>
      <c r="B622" s="501" t="s">
        <v>380</v>
      </c>
      <c r="C622" s="501" t="s">
        <v>1992</v>
      </c>
      <c r="D622" s="500" t="s">
        <v>371</v>
      </c>
      <c r="E622" s="501" t="s">
        <v>15</v>
      </c>
      <c r="F622" s="501" t="s">
        <v>16</v>
      </c>
      <c r="G622" s="500" t="s">
        <v>16</v>
      </c>
      <c r="H622" s="518">
        <v>7.4795000000000005E-4</v>
      </c>
      <c r="I622" s="510" t="s">
        <v>16</v>
      </c>
      <c r="J622" s="507"/>
      <c r="K622" s="501"/>
      <c r="L622" s="520">
        <v>0</v>
      </c>
      <c r="M622" s="507" t="s">
        <v>372</v>
      </c>
    </row>
    <row r="623" spans="1:13" ht="24">
      <c r="A623" s="502" t="s">
        <v>381</v>
      </c>
      <c r="B623" s="503" t="s">
        <v>380</v>
      </c>
      <c r="C623" s="503" t="s">
        <v>1992</v>
      </c>
      <c r="D623" s="502" t="s">
        <v>371</v>
      </c>
      <c r="E623" s="503" t="s">
        <v>15</v>
      </c>
      <c r="F623" s="503" t="s">
        <v>16</v>
      </c>
      <c r="G623" s="502" t="s">
        <v>16</v>
      </c>
      <c r="H623" s="517">
        <v>8.6625000000000005E-4</v>
      </c>
      <c r="I623" s="509" t="s">
        <v>16</v>
      </c>
      <c r="J623" s="506"/>
      <c r="K623" s="503"/>
      <c r="L623" s="513">
        <v>0</v>
      </c>
      <c r="M623" s="506" t="s">
        <v>372</v>
      </c>
    </row>
    <row r="624" spans="1:13" ht="24">
      <c r="A624" s="500" t="s">
        <v>381</v>
      </c>
      <c r="B624" s="501" t="s">
        <v>380</v>
      </c>
      <c r="C624" s="501" t="s">
        <v>1992</v>
      </c>
      <c r="D624" s="500" t="s">
        <v>371</v>
      </c>
      <c r="E624" s="501" t="s">
        <v>15</v>
      </c>
      <c r="F624" s="501" t="s">
        <v>16</v>
      </c>
      <c r="G624" s="500" t="s">
        <v>16</v>
      </c>
      <c r="H624" s="518">
        <v>8.2215000000000001E-4</v>
      </c>
      <c r="I624" s="510" t="s">
        <v>16</v>
      </c>
      <c r="J624" s="507"/>
      <c r="K624" s="501"/>
      <c r="L624" s="520">
        <v>0</v>
      </c>
      <c r="M624" s="507" t="s">
        <v>372</v>
      </c>
    </row>
    <row r="625" spans="1:13">
      <c r="A625" s="502" t="s">
        <v>275</v>
      </c>
      <c r="B625" s="503" t="s">
        <v>380</v>
      </c>
      <c r="C625" s="503" t="s">
        <v>1992</v>
      </c>
      <c r="D625" s="502" t="s">
        <v>371</v>
      </c>
      <c r="E625" s="503" t="s">
        <v>15</v>
      </c>
      <c r="F625" s="503" t="s">
        <v>16</v>
      </c>
      <c r="G625" s="502" t="s">
        <v>16</v>
      </c>
      <c r="H625" s="517">
        <v>6.1249999999999998E-4</v>
      </c>
      <c r="I625" s="509" t="s">
        <v>16</v>
      </c>
      <c r="J625" s="506"/>
      <c r="K625" s="503"/>
      <c r="L625" s="513">
        <v>0</v>
      </c>
      <c r="M625" s="506" t="s">
        <v>372</v>
      </c>
    </row>
    <row r="626" spans="1:13">
      <c r="A626" s="500" t="s">
        <v>275</v>
      </c>
      <c r="B626" s="501" t="s">
        <v>380</v>
      </c>
      <c r="C626" s="501" t="s">
        <v>1992</v>
      </c>
      <c r="D626" s="500" t="s">
        <v>371</v>
      </c>
      <c r="E626" s="501" t="s">
        <v>15</v>
      </c>
      <c r="F626" s="501" t="s">
        <v>16</v>
      </c>
      <c r="G626" s="500" t="s">
        <v>16</v>
      </c>
      <c r="H626" s="518">
        <v>4.3909999999999999E-4</v>
      </c>
      <c r="I626" s="510" t="s">
        <v>16</v>
      </c>
      <c r="J626" s="507"/>
      <c r="K626" s="501"/>
      <c r="L626" s="520">
        <v>0</v>
      </c>
      <c r="M626" s="507" t="s">
        <v>372</v>
      </c>
    </row>
    <row r="627" spans="1:13">
      <c r="A627" s="502" t="s">
        <v>275</v>
      </c>
      <c r="B627" s="503" t="s">
        <v>380</v>
      </c>
      <c r="C627" s="503" t="s">
        <v>1992</v>
      </c>
      <c r="D627" s="502" t="s">
        <v>371</v>
      </c>
      <c r="E627" s="503" t="s">
        <v>15</v>
      </c>
      <c r="F627" s="503" t="s">
        <v>16</v>
      </c>
      <c r="G627" s="502" t="s">
        <v>16</v>
      </c>
      <c r="H627" s="517">
        <v>4.5800000000000002E-4</v>
      </c>
      <c r="I627" s="509" t="s">
        <v>16</v>
      </c>
      <c r="J627" s="506"/>
      <c r="K627" s="503"/>
      <c r="L627" s="513">
        <v>0</v>
      </c>
      <c r="M627" s="506" t="s">
        <v>372</v>
      </c>
    </row>
    <row r="628" spans="1:13">
      <c r="A628" s="500" t="s">
        <v>275</v>
      </c>
      <c r="B628" s="501" t="s">
        <v>380</v>
      </c>
      <c r="C628" s="501" t="s">
        <v>1992</v>
      </c>
      <c r="D628" s="500" t="s">
        <v>371</v>
      </c>
      <c r="E628" s="501" t="s">
        <v>15</v>
      </c>
      <c r="F628" s="501" t="s">
        <v>16</v>
      </c>
      <c r="G628" s="500" t="s">
        <v>16</v>
      </c>
      <c r="H628" s="518">
        <v>6.4531300000000001E-4</v>
      </c>
      <c r="I628" s="510" t="s">
        <v>16</v>
      </c>
      <c r="J628" s="507"/>
      <c r="K628" s="501"/>
      <c r="L628" s="520">
        <v>0</v>
      </c>
      <c r="M628" s="507" t="s">
        <v>372</v>
      </c>
    </row>
    <row r="629" spans="1:13">
      <c r="A629" s="502" t="s">
        <v>275</v>
      </c>
      <c r="B629" s="503" t="s">
        <v>380</v>
      </c>
      <c r="C629" s="503" t="s">
        <v>1992</v>
      </c>
      <c r="D629" s="502" t="s">
        <v>371</v>
      </c>
      <c r="E629" s="503" t="s">
        <v>15</v>
      </c>
      <c r="F629" s="503" t="s">
        <v>16</v>
      </c>
      <c r="G629" s="502" t="s">
        <v>16</v>
      </c>
      <c r="H629" s="517">
        <v>3.2830000000000001E-4</v>
      </c>
      <c r="I629" s="509" t="s">
        <v>16</v>
      </c>
      <c r="J629" s="506"/>
      <c r="K629" s="503"/>
      <c r="L629" s="513">
        <v>0</v>
      </c>
      <c r="M629" s="506" t="s">
        <v>372</v>
      </c>
    </row>
    <row r="630" spans="1:13">
      <c r="A630" s="500" t="s">
        <v>275</v>
      </c>
      <c r="B630" s="501" t="s">
        <v>380</v>
      </c>
      <c r="C630" s="501" t="s">
        <v>1992</v>
      </c>
      <c r="D630" s="500" t="s">
        <v>371</v>
      </c>
      <c r="E630" s="501" t="s">
        <v>15</v>
      </c>
      <c r="F630" s="501" t="s">
        <v>16</v>
      </c>
      <c r="G630" s="500" t="s">
        <v>16</v>
      </c>
      <c r="H630" s="518">
        <v>5.0089999999999998E-4</v>
      </c>
      <c r="I630" s="510" t="s">
        <v>16</v>
      </c>
      <c r="J630" s="507"/>
      <c r="K630" s="501"/>
      <c r="L630" s="520">
        <v>0</v>
      </c>
      <c r="M630" s="507" t="s">
        <v>372</v>
      </c>
    </row>
    <row r="631" spans="1:13">
      <c r="A631" s="502" t="s">
        <v>275</v>
      </c>
      <c r="B631" s="503" t="s">
        <v>380</v>
      </c>
      <c r="C631" s="503" t="s">
        <v>1992</v>
      </c>
      <c r="D631" s="502" t="s">
        <v>371</v>
      </c>
      <c r="E631" s="503" t="s">
        <v>15</v>
      </c>
      <c r="F631" s="503" t="s">
        <v>16</v>
      </c>
      <c r="G631" s="502" t="s">
        <v>16</v>
      </c>
      <c r="H631" s="517">
        <v>4.3750000000000001E-4</v>
      </c>
      <c r="I631" s="509" t="s">
        <v>16</v>
      </c>
      <c r="J631" s="506"/>
      <c r="K631" s="503"/>
      <c r="L631" s="513">
        <v>0</v>
      </c>
      <c r="M631" s="506" t="s">
        <v>372</v>
      </c>
    </row>
    <row r="632" spans="1:13">
      <c r="A632" s="500" t="s">
        <v>275</v>
      </c>
      <c r="B632" s="501" t="s">
        <v>380</v>
      </c>
      <c r="C632" s="501" t="s">
        <v>1992</v>
      </c>
      <c r="D632" s="500" t="s">
        <v>371</v>
      </c>
      <c r="E632" s="501" t="s">
        <v>15</v>
      </c>
      <c r="F632" s="501" t="s">
        <v>16</v>
      </c>
      <c r="G632" s="500" t="s">
        <v>16</v>
      </c>
      <c r="H632" s="518">
        <v>4.2045E-4</v>
      </c>
      <c r="I632" s="510" t="s">
        <v>16</v>
      </c>
      <c r="J632" s="507"/>
      <c r="K632" s="501"/>
      <c r="L632" s="520">
        <v>0</v>
      </c>
      <c r="M632" s="507" t="s">
        <v>372</v>
      </c>
    </row>
    <row r="633" spans="1:13">
      <c r="A633" s="502" t="s">
        <v>275</v>
      </c>
      <c r="B633" s="503" t="s">
        <v>380</v>
      </c>
      <c r="C633" s="503" t="s">
        <v>1992</v>
      </c>
      <c r="D633" s="502" t="s">
        <v>371</v>
      </c>
      <c r="E633" s="503" t="s">
        <v>15</v>
      </c>
      <c r="F633" s="503" t="s">
        <v>16</v>
      </c>
      <c r="G633" s="502" t="s">
        <v>16</v>
      </c>
      <c r="H633" s="517">
        <v>4.2119999999999999E-4</v>
      </c>
      <c r="I633" s="509" t="s">
        <v>16</v>
      </c>
      <c r="J633" s="506"/>
      <c r="K633" s="503"/>
      <c r="L633" s="513">
        <v>0</v>
      </c>
      <c r="M633" s="506" t="s">
        <v>372</v>
      </c>
    </row>
    <row r="634" spans="1:13">
      <c r="A634" s="500" t="s">
        <v>275</v>
      </c>
      <c r="B634" s="501" t="s">
        <v>380</v>
      </c>
      <c r="C634" s="501" t="s">
        <v>1992</v>
      </c>
      <c r="D634" s="500" t="s">
        <v>371</v>
      </c>
      <c r="E634" s="501" t="s">
        <v>15</v>
      </c>
      <c r="F634" s="501" t="s">
        <v>16</v>
      </c>
      <c r="G634" s="500" t="s">
        <v>16</v>
      </c>
      <c r="H634" s="518">
        <v>5.0332999999999997E-4</v>
      </c>
      <c r="I634" s="510" t="s">
        <v>16</v>
      </c>
      <c r="J634" s="507"/>
      <c r="K634" s="501"/>
      <c r="L634" s="520">
        <v>0</v>
      </c>
      <c r="M634" s="507" t="s">
        <v>372</v>
      </c>
    </row>
    <row r="635" spans="1:13">
      <c r="A635" s="502" t="s">
        <v>275</v>
      </c>
      <c r="B635" s="503" t="s">
        <v>380</v>
      </c>
      <c r="C635" s="503" t="s">
        <v>1992</v>
      </c>
      <c r="D635" s="502" t="s">
        <v>371</v>
      </c>
      <c r="E635" s="503" t="s">
        <v>15</v>
      </c>
      <c r="F635" s="503" t="s">
        <v>16</v>
      </c>
      <c r="G635" s="502" t="s">
        <v>16</v>
      </c>
      <c r="H635" s="517">
        <v>5.4687500000000005E-4</v>
      </c>
      <c r="I635" s="509" t="s">
        <v>16</v>
      </c>
      <c r="J635" s="506"/>
      <c r="K635" s="503"/>
      <c r="L635" s="513">
        <v>0</v>
      </c>
      <c r="M635" s="506" t="s">
        <v>372</v>
      </c>
    </row>
    <row r="636" spans="1:13">
      <c r="A636" s="500" t="s">
        <v>275</v>
      </c>
      <c r="B636" s="501" t="s">
        <v>380</v>
      </c>
      <c r="C636" s="501" t="s">
        <v>1992</v>
      </c>
      <c r="D636" s="500" t="s">
        <v>371</v>
      </c>
      <c r="E636" s="501" t="s">
        <v>15</v>
      </c>
      <c r="F636" s="501" t="s">
        <v>16</v>
      </c>
      <c r="G636" s="500" t="s">
        <v>16</v>
      </c>
      <c r="H636" s="518">
        <v>3.6000000000000002E-4</v>
      </c>
      <c r="I636" s="510" t="s">
        <v>16</v>
      </c>
      <c r="J636" s="507"/>
      <c r="K636" s="501"/>
      <c r="L636" s="520">
        <v>0</v>
      </c>
      <c r="M636" s="507" t="s">
        <v>372</v>
      </c>
    </row>
    <row r="637" spans="1:13">
      <c r="A637" s="502" t="s">
        <v>275</v>
      </c>
      <c r="B637" s="503" t="s">
        <v>380</v>
      </c>
      <c r="C637" s="503" t="s">
        <v>1992</v>
      </c>
      <c r="D637" s="502" t="s">
        <v>371</v>
      </c>
      <c r="E637" s="503" t="s">
        <v>15</v>
      </c>
      <c r="F637" s="503" t="s">
        <v>16</v>
      </c>
      <c r="G637" s="502" t="s">
        <v>16</v>
      </c>
      <c r="H637" s="517">
        <v>2.6875E-4</v>
      </c>
      <c r="I637" s="509" t="s">
        <v>16</v>
      </c>
      <c r="J637" s="506"/>
      <c r="K637" s="503"/>
      <c r="L637" s="513">
        <v>0</v>
      </c>
      <c r="M637" s="506" t="s">
        <v>372</v>
      </c>
    </row>
    <row r="638" spans="1:13">
      <c r="A638" s="500" t="s">
        <v>275</v>
      </c>
      <c r="B638" s="501" t="s">
        <v>380</v>
      </c>
      <c r="C638" s="501" t="s">
        <v>1992</v>
      </c>
      <c r="D638" s="500" t="s">
        <v>371</v>
      </c>
      <c r="E638" s="501" t="s">
        <v>15</v>
      </c>
      <c r="F638" s="501" t="s">
        <v>16</v>
      </c>
      <c r="G638" s="500" t="s">
        <v>16</v>
      </c>
      <c r="H638" s="518">
        <v>5.6525E-4</v>
      </c>
      <c r="I638" s="510" t="s">
        <v>16</v>
      </c>
      <c r="J638" s="507"/>
      <c r="K638" s="501"/>
      <c r="L638" s="520">
        <v>0</v>
      </c>
      <c r="M638" s="507" t="s">
        <v>372</v>
      </c>
    </row>
    <row r="639" spans="1:13">
      <c r="A639" s="502" t="s">
        <v>275</v>
      </c>
      <c r="B639" s="503" t="s">
        <v>380</v>
      </c>
      <c r="C639" s="503" t="s">
        <v>1992</v>
      </c>
      <c r="D639" s="502" t="s">
        <v>371</v>
      </c>
      <c r="E639" s="503" t="s">
        <v>15</v>
      </c>
      <c r="F639" s="503" t="s">
        <v>16</v>
      </c>
      <c r="G639" s="502" t="s">
        <v>16</v>
      </c>
      <c r="H639" s="517">
        <v>2.0855E-4</v>
      </c>
      <c r="I639" s="509" t="s">
        <v>16</v>
      </c>
      <c r="J639" s="506"/>
      <c r="K639" s="503"/>
      <c r="L639" s="513">
        <v>0</v>
      </c>
      <c r="M639" s="506" t="s">
        <v>372</v>
      </c>
    </row>
    <row r="640" spans="1:13">
      <c r="A640" s="500" t="s">
        <v>275</v>
      </c>
      <c r="B640" s="501" t="s">
        <v>380</v>
      </c>
      <c r="C640" s="501" t="s">
        <v>1992</v>
      </c>
      <c r="D640" s="500" t="s">
        <v>371</v>
      </c>
      <c r="E640" s="501" t="s">
        <v>15</v>
      </c>
      <c r="F640" s="501" t="s">
        <v>16</v>
      </c>
      <c r="G640" s="500" t="s">
        <v>16</v>
      </c>
      <c r="H640" s="518">
        <v>5.0312499999999999E-4</v>
      </c>
      <c r="I640" s="510" t="s">
        <v>16</v>
      </c>
      <c r="J640" s="507"/>
      <c r="K640" s="501"/>
      <c r="L640" s="520">
        <v>0</v>
      </c>
      <c r="M640" s="507" t="s">
        <v>372</v>
      </c>
    </row>
    <row r="641" spans="1:13">
      <c r="A641" s="502" t="s">
        <v>275</v>
      </c>
      <c r="B641" s="503" t="s">
        <v>380</v>
      </c>
      <c r="C641" s="503" t="s">
        <v>1992</v>
      </c>
      <c r="D641" s="502" t="s">
        <v>371</v>
      </c>
      <c r="E641" s="503" t="s">
        <v>15</v>
      </c>
      <c r="F641" s="503" t="s">
        <v>16</v>
      </c>
      <c r="G641" s="502" t="s">
        <v>16</v>
      </c>
      <c r="H641" s="517">
        <v>2.0019999999999999E-4</v>
      </c>
      <c r="I641" s="509" t="s">
        <v>16</v>
      </c>
      <c r="J641" s="506"/>
      <c r="K641" s="503"/>
      <c r="L641" s="513">
        <v>0</v>
      </c>
      <c r="M641" s="506" t="s">
        <v>372</v>
      </c>
    </row>
    <row r="642" spans="1:13">
      <c r="A642" s="500" t="s">
        <v>275</v>
      </c>
      <c r="B642" s="501" t="s">
        <v>380</v>
      </c>
      <c r="C642" s="501" t="s">
        <v>1992</v>
      </c>
      <c r="D642" s="500" t="s">
        <v>371</v>
      </c>
      <c r="E642" s="501" t="s">
        <v>15</v>
      </c>
      <c r="F642" s="501" t="s">
        <v>16</v>
      </c>
      <c r="G642" s="500" t="s">
        <v>16</v>
      </c>
      <c r="H642" s="518">
        <v>6.3437499999999996E-4</v>
      </c>
      <c r="I642" s="510" t="s">
        <v>16</v>
      </c>
      <c r="J642" s="507"/>
      <c r="K642" s="501"/>
      <c r="L642" s="520">
        <v>0</v>
      </c>
      <c r="M642" s="507" t="s">
        <v>372</v>
      </c>
    </row>
    <row r="643" spans="1:13">
      <c r="A643" s="502" t="s">
        <v>275</v>
      </c>
      <c r="B643" s="503" t="s">
        <v>380</v>
      </c>
      <c r="C643" s="503" t="s">
        <v>1992</v>
      </c>
      <c r="D643" s="502" t="s">
        <v>371</v>
      </c>
      <c r="E643" s="503" t="s">
        <v>15</v>
      </c>
      <c r="F643" s="503" t="s">
        <v>16</v>
      </c>
      <c r="G643" s="502" t="s">
        <v>16</v>
      </c>
      <c r="H643" s="517">
        <v>2.275E-4</v>
      </c>
      <c r="I643" s="509" t="s">
        <v>16</v>
      </c>
      <c r="J643" s="506"/>
      <c r="K643" s="503"/>
      <c r="L643" s="513">
        <v>0</v>
      </c>
      <c r="M643" s="506" t="s">
        <v>372</v>
      </c>
    </row>
    <row r="644" spans="1:13">
      <c r="A644" s="500" t="s">
        <v>275</v>
      </c>
      <c r="B644" s="501" t="s">
        <v>380</v>
      </c>
      <c r="C644" s="501" t="s">
        <v>1992</v>
      </c>
      <c r="D644" s="500" t="s">
        <v>371</v>
      </c>
      <c r="E644" s="501" t="s">
        <v>15</v>
      </c>
      <c r="F644" s="501" t="s">
        <v>16</v>
      </c>
      <c r="G644" s="500" t="s">
        <v>16</v>
      </c>
      <c r="H644" s="518">
        <v>7.6562500000000003E-4</v>
      </c>
      <c r="I644" s="510" t="s">
        <v>16</v>
      </c>
      <c r="J644" s="507"/>
      <c r="K644" s="501"/>
      <c r="L644" s="520">
        <v>0</v>
      </c>
      <c r="M644" s="507" t="s">
        <v>372</v>
      </c>
    </row>
    <row r="645" spans="1:13">
      <c r="A645" s="502" t="s">
        <v>275</v>
      </c>
      <c r="B645" s="503" t="s">
        <v>380</v>
      </c>
      <c r="C645" s="503" t="s">
        <v>1992</v>
      </c>
      <c r="D645" s="502" t="s">
        <v>371</v>
      </c>
      <c r="E645" s="503" t="s">
        <v>15</v>
      </c>
      <c r="F645" s="503" t="s">
        <v>16</v>
      </c>
      <c r="G645" s="502" t="s">
        <v>16</v>
      </c>
      <c r="H645" s="517">
        <v>5.4825000000000002E-4</v>
      </c>
      <c r="I645" s="509" t="s">
        <v>16</v>
      </c>
      <c r="J645" s="506"/>
      <c r="K645" s="503"/>
      <c r="L645" s="513">
        <v>0</v>
      </c>
      <c r="M645" s="506" t="s">
        <v>372</v>
      </c>
    </row>
    <row r="646" spans="1:13" ht="24">
      <c r="A646" s="500" t="s">
        <v>387</v>
      </c>
      <c r="B646" s="501" t="s">
        <v>380</v>
      </c>
      <c r="C646" s="501" t="s">
        <v>1992</v>
      </c>
      <c r="D646" s="500" t="s">
        <v>371</v>
      </c>
      <c r="E646" s="501" t="s">
        <v>15</v>
      </c>
      <c r="F646" s="501" t="s">
        <v>16</v>
      </c>
      <c r="G646" s="500" t="s">
        <v>16</v>
      </c>
      <c r="H646" s="518">
        <v>7.4344999999999999E-4</v>
      </c>
      <c r="I646" s="510" t="s">
        <v>16</v>
      </c>
      <c r="J646" s="507"/>
      <c r="K646" s="501"/>
      <c r="L646" s="520">
        <v>0</v>
      </c>
      <c r="M646" s="507" t="s">
        <v>372</v>
      </c>
    </row>
    <row r="647" spans="1:13" ht="24">
      <c r="A647" s="502" t="s">
        <v>387</v>
      </c>
      <c r="B647" s="503" t="s">
        <v>380</v>
      </c>
      <c r="C647" s="503" t="s">
        <v>1992</v>
      </c>
      <c r="D647" s="502" t="s">
        <v>371</v>
      </c>
      <c r="E647" s="503" t="s">
        <v>15</v>
      </c>
      <c r="F647" s="503" t="s">
        <v>16</v>
      </c>
      <c r="G647" s="502" t="s">
        <v>16</v>
      </c>
      <c r="H647" s="517">
        <v>5.3129999999999996E-4</v>
      </c>
      <c r="I647" s="509" t="s">
        <v>16</v>
      </c>
      <c r="J647" s="506"/>
      <c r="K647" s="503"/>
      <c r="L647" s="513">
        <v>0</v>
      </c>
      <c r="M647" s="506" t="s">
        <v>372</v>
      </c>
    </row>
    <row r="648" spans="1:13" ht="24">
      <c r="A648" s="500" t="s">
        <v>387</v>
      </c>
      <c r="B648" s="501" t="s">
        <v>380</v>
      </c>
      <c r="C648" s="501" t="s">
        <v>1992</v>
      </c>
      <c r="D648" s="500" t="s">
        <v>371</v>
      </c>
      <c r="E648" s="501" t="s">
        <v>15</v>
      </c>
      <c r="F648" s="501" t="s">
        <v>16</v>
      </c>
      <c r="G648" s="500" t="s">
        <v>16</v>
      </c>
      <c r="H648" s="518">
        <v>5.731E-4</v>
      </c>
      <c r="I648" s="510" t="s">
        <v>16</v>
      </c>
      <c r="J648" s="507"/>
      <c r="K648" s="501"/>
      <c r="L648" s="520">
        <v>0</v>
      </c>
      <c r="M648" s="507" t="s">
        <v>372</v>
      </c>
    </row>
    <row r="649" spans="1:13" ht="24">
      <c r="A649" s="502" t="s">
        <v>387</v>
      </c>
      <c r="B649" s="503" t="s">
        <v>380</v>
      </c>
      <c r="C649" s="503" t="s">
        <v>1992</v>
      </c>
      <c r="D649" s="502" t="s">
        <v>371</v>
      </c>
      <c r="E649" s="503" t="s">
        <v>15</v>
      </c>
      <c r="F649" s="503" t="s">
        <v>16</v>
      </c>
      <c r="G649" s="502" t="s">
        <v>16</v>
      </c>
      <c r="H649" s="517">
        <v>5.9955000000000002E-4</v>
      </c>
      <c r="I649" s="509" t="s">
        <v>16</v>
      </c>
      <c r="J649" s="506"/>
      <c r="K649" s="503"/>
      <c r="L649" s="513">
        <v>0</v>
      </c>
      <c r="M649" s="506" t="s">
        <v>372</v>
      </c>
    </row>
    <row r="650" spans="1:13" ht="24">
      <c r="A650" s="500" t="s">
        <v>387</v>
      </c>
      <c r="B650" s="501" t="s">
        <v>380</v>
      </c>
      <c r="C650" s="501" t="s">
        <v>1992</v>
      </c>
      <c r="D650" s="500" t="s">
        <v>371</v>
      </c>
      <c r="E650" s="501" t="s">
        <v>15</v>
      </c>
      <c r="F650" s="501" t="s">
        <v>16</v>
      </c>
      <c r="G650" s="500" t="s">
        <v>16</v>
      </c>
      <c r="H650" s="518">
        <v>6.3175000000000004E-4</v>
      </c>
      <c r="I650" s="510" t="s">
        <v>16</v>
      </c>
      <c r="J650" s="507"/>
      <c r="K650" s="501"/>
      <c r="L650" s="520">
        <v>0</v>
      </c>
      <c r="M650" s="507" t="s">
        <v>372</v>
      </c>
    </row>
    <row r="651" spans="1:13" ht="24">
      <c r="A651" s="502" t="s">
        <v>387</v>
      </c>
      <c r="B651" s="503" t="s">
        <v>380</v>
      </c>
      <c r="C651" s="503" t="s">
        <v>1992</v>
      </c>
      <c r="D651" s="502" t="s">
        <v>371</v>
      </c>
      <c r="E651" s="503" t="s">
        <v>15</v>
      </c>
      <c r="F651" s="503" t="s">
        <v>16</v>
      </c>
      <c r="G651" s="502" t="s">
        <v>16</v>
      </c>
      <c r="H651" s="517">
        <v>3.1914999999999998E-4</v>
      </c>
      <c r="I651" s="509" t="s">
        <v>16</v>
      </c>
      <c r="J651" s="506"/>
      <c r="K651" s="503"/>
      <c r="L651" s="513">
        <v>0</v>
      </c>
      <c r="M651" s="506" t="s">
        <v>372</v>
      </c>
    </row>
    <row r="652" spans="1:13" ht="24">
      <c r="A652" s="500" t="s">
        <v>387</v>
      </c>
      <c r="B652" s="501" t="s">
        <v>380</v>
      </c>
      <c r="C652" s="501" t="s">
        <v>1992</v>
      </c>
      <c r="D652" s="500" t="s">
        <v>371</v>
      </c>
      <c r="E652" s="501" t="s">
        <v>15</v>
      </c>
      <c r="F652" s="501" t="s">
        <v>16</v>
      </c>
      <c r="G652" s="500" t="s">
        <v>16</v>
      </c>
      <c r="H652" s="518">
        <v>2.5000000000000001E-3</v>
      </c>
      <c r="I652" s="510" t="s">
        <v>16</v>
      </c>
      <c r="J652" s="507"/>
      <c r="K652" s="501"/>
      <c r="L652" s="520">
        <v>0</v>
      </c>
      <c r="M652" s="507" t="s">
        <v>372</v>
      </c>
    </row>
    <row r="653" spans="1:13">
      <c r="A653" s="502" t="s">
        <v>1114</v>
      </c>
      <c r="B653" s="503" t="s">
        <v>380</v>
      </c>
      <c r="C653" s="503" t="s">
        <v>1992</v>
      </c>
      <c r="D653" s="502" t="s">
        <v>371</v>
      </c>
      <c r="E653" s="503" t="s">
        <v>15</v>
      </c>
      <c r="F653" s="503" t="s">
        <v>16</v>
      </c>
      <c r="G653" s="502" t="s">
        <v>16</v>
      </c>
      <c r="H653" s="517">
        <v>2.1440000000000001E-3</v>
      </c>
      <c r="I653" s="509" t="s">
        <v>16</v>
      </c>
      <c r="J653" s="506"/>
      <c r="K653" s="503"/>
      <c r="L653" s="513">
        <v>0</v>
      </c>
      <c r="M653" s="506" t="s">
        <v>372</v>
      </c>
    </row>
    <row r="654" spans="1:13">
      <c r="A654" s="500" t="s">
        <v>1114</v>
      </c>
      <c r="B654" s="501" t="s">
        <v>380</v>
      </c>
      <c r="C654" s="501" t="s">
        <v>1992</v>
      </c>
      <c r="D654" s="500" t="s">
        <v>371</v>
      </c>
      <c r="E654" s="501" t="s">
        <v>15</v>
      </c>
      <c r="F654" s="501" t="s">
        <v>16</v>
      </c>
      <c r="G654" s="500" t="s">
        <v>16</v>
      </c>
      <c r="H654" s="518">
        <v>7.8399999999999997E-4</v>
      </c>
      <c r="I654" s="510" t="s">
        <v>16</v>
      </c>
      <c r="J654" s="507"/>
      <c r="K654" s="501"/>
      <c r="L654" s="520">
        <v>0</v>
      </c>
      <c r="M654" s="507" t="s">
        <v>372</v>
      </c>
    </row>
    <row r="655" spans="1:13">
      <c r="A655" s="502" t="s">
        <v>1114</v>
      </c>
      <c r="B655" s="503" t="s">
        <v>380</v>
      </c>
      <c r="C655" s="503" t="s">
        <v>1992</v>
      </c>
      <c r="D655" s="502" t="s">
        <v>371</v>
      </c>
      <c r="E655" s="503" t="s">
        <v>15</v>
      </c>
      <c r="F655" s="503" t="s">
        <v>16</v>
      </c>
      <c r="G655" s="502" t="s">
        <v>16</v>
      </c>
      <c r="H655" s="517">
        <v>2.2000000000000001E-3</v>
      </c>
      <c r="I655" s="509" t="s">
        <v>16</v>
      </c>
      <c r="J655" s="506"/>
      <c r="K655" s="503"/>
      <c r="L655" s="513">
        <v>0</v>
      </c>
      <c r="M655" s="506" t="s">
        <v>372</v>
      </c>
    </row>
    <row r="656" spans="1:13" ht="24">
      <c r="A656" s="500" t="s">
        <v>1105</v>
      </c>
      <c r="B656" s="501" t="s">
        <v>380</v>
      </c>
      <c r="C656" s="501" t="s">
        <v>1992</v>
      </c>
      <c r="D656" s="500" t="s">
        <v>360</v>
      </c>
      <c r="E656" s="501" t="s">
        <v>16</v>
      </c>
      <c r="F656" s="501" t="s">
        <v>35</v>
      </c>
      <c r="G656" s="500" t="s">
        <v>35</v>
      </c>
      <c r="H656" s="518">
        <v>7.2972999999999994E-5</v>
      </c>
      <c r="I656" s="510" t="s">
        <v>16</v>
      </c>
      <c r="J656" s="507"/>
      <c r="K656" s="501"/>
      <c r="L656" s="520">
        <v>0</v>
      </c>
      <c r="M656" s="507" t="s">
        <v>372</v>
      </c>
    </row>
    <row r="657" spans="1:13" ht="24">
      <c r="A657" s="502" t="s">
        <v>1105</v>
      </c>
      <c r="B657" s="503" t="s">
        <v>380</v>
      </c>
      <c r="C657" s="503" t="s">
        <v>1992</v>
      </c>
      <c r="D657" s="502" t="s">
        <v>360</v>
      </c>
      <c r="E657" s="503" t="s">
        <v>16</v>
      </c>
      <c r="F657" s="503" t="s">
        <v>35</v>
      </c>
      <c r="G657" s="502" t="s">
        <v>35</v>
      </c>
      <c r="H657" s="517">
        <v>6.6836999999999997E-5</v>
      </c>
      <c r="I657" s="509" t="s">
        <v>16</v>
      </c>
      <c r="J657" s="506"/>
      <c r="K657" s="503"/>
      <c r="L657" s="513">
        <v>0</v>
      </c>
      <c r="M657" s="506" t="s">
        <v>372</v>
      </c>
    </row>
    <row r="658" spans="1:13" ht="36">
      <c r="A658" s="500" t="s">
        <v>1100</v>
      </c>
      <c r="B658" s="501" t="s">
        <v>380</v>
      </c>
      <c r="C658" s="501" t="s">
        <v>1992</v>
      </c>
      <c r="D658" s="500" t="s">
        <v>360</v>
      </c>
      <c r="E658" s="501" t="s">
        <v>16</v>
      </c>
      <c r="F658" s="501" t="s">
        <v>35</v>
      </c>
      <c r="G658" s="500" t="s">
        <v>35</v>
      </c>
      <c r="H658" s="518">
        <v>3.4180000000000001E-6</v>
      </c>
      <c r="I658" s="510" t="s">
        <v>16</v>
      </c>
      <c r="J658" s="507"/>
      <c r="K658" s="501"/>
      <c r="L658" s="520">
        <v>0</v>
      </c>
      <c r="M658" s="507" t="s">
        <v>372</v>
      </c>
    </row>
    <row r="659" spans="1:13" ht="36">
      <c r="A659" s="502" t="s">
        <v>1100</v>
      </c>
      <c r="B659" s="503" t="s">
        <v>380</v>
      </c>
      <c r="C659" s="503" t="s">
        <v>1992</v>
      </c>
      <c r="D659" s="502" t="s">
        <v>360</v>
      </c>
      <c r="E659" s="503" t="s">
        <v>16</v>
      </c>
      <c r="F659" s="503" t="s">
        <v>35</v>
      </c>
      <c r="G659" s="502" t="s">
        <v>35</v>
      </c>
      <c r="H659" s="517">
        <v>3.4180000000000001E-6</v>
      </c>
      <c r="I659" s="509" t="s">
        <v>16</v>
      </c>
      <c r="J659" s="506"/>
      <c r="K659" s="503"/>
      <c r="L659" s="513">
        <v>0</v>
      </c>
      <c r="M659" s="506" t="s">
        <v>372</v>
      </c>
    </row>
    <row r="660" spans="1:13" ht="36">
      <c r="A660" s="500" t="s">
        <v>1100</v>
      </c>
      <c r="B660" s="501" t="s">
        <v>380</v>
      </c>
      <c r="C660" s="501" t="s">
        <v>1992</v>
      </c>
      <c r="D660" s="500" t="s">
        <v>360</v>
      </c>
      <c r="E660" s="501" t="s">
        <v>16</v>
      </c>
      <c r="F660" s="501" t="s">
        <v>35</v>
      </c>
      <c r="G660" s="500" t="s">
        <v>35</v>
      </c>
      <c r="H660" s="518">
        <v>3.4180000000000001E-6</v>
      </c>
      <c r="I660" s="510" t="s">
        <v>16</v>
      </c>
      <c r="J660" s="507"/>
      <c r="K660" s="501"/>
      <c r="L660" s="520">
        <v>0</v>
      </c>
      <c r="M660" s="507" t="s">
        <v>372</v>
      </c>
    </row>
    <row r="661" spans="1:13" ht="36">
      <c r="A661" s="502" t="s">
        <v>1100</v>
      </c>
      <c r="B661" s="503" t="s">
        <v>380</v>
      </c>
      <c r="C661" s="503" t="s">
        <v>1992</v>
      </c>
      <c r="D661" s="502" t="s">
        <v>360</v>
      </c>
      <c r="E661" s="503" t="s">
        <v>16</v>
      </c>
      <c r="F661" s="503" t="s">
        <v>35</v>
      </c>
      <c r="G661" s="502" t="s">
        <v>35</v>
      </c>
      <c r="H661" s="517">
        <v>3.4180000000000001E-6</v>
      </c>
      <c r="I661" s="509" t="s">
        <v>16</v>
      </c>
      <c r="J661" s="506"/>
      <c r="K661" s="503"/>
      <c r="L661" s="513">
        <v>0</v>
      </c>
      <c r="M661" s="506" t="s">
        <v>372</v>
      </c>
    </row>
    <row r="662" spans="1:13" ht="36">
      <c r="A662" s="500" t="s">
        <v>1100</v>
      </c>
      <c r="B662" s="501" t="s">
        <v>380</v>
      </c>
      <c r="C662" s="501" t="s">
        <v>1992</v>
      </c>
      <c r="D662" s="500" t="s">
        <v>360</v>
      </c>
      <c r="E662" s="501" t="s">
        <v>16</v>
      </c>
      <c r="F662" s="501" t="s">
        <v>35</v>
      </c>
      <c r="G662" s="500" t="s">
        <v>35</v>
      </c>
      <c r="H662" s="518">
        <v>3.4180000000000001E-6</v>
      </c>
      <c r="I662" s="510" t="s">
        <v>16</v>
      </c>
      <c r="J662" s="507"/>
      <c r="K662" s="501"/>
      <c r="L662" s="520">
        <v>0</v>
      </c>
      <c r="M662" s="507" t="s">
        <v>372</v>
      </c>
    </row>
    <row r="663" spans="1:13" ht="36">
      <c r="A663" s="502" t="s">
        <v>1100</v>
      </c>
      <c r="B663" s="503" t="s">
        <v>380</v>
      </c>
      <c r="C663" s="503" t="s">
        <v>1992</v>
      </c>
      <c r="D663" s="502" t="s">
        <v>360</v>
      </c>
      <c r="E663" s="503" t="s">
        <v>16</v>
      </c>
      <c r="F663" s="503" t="s">
        <v>35</v>
      </c>
      <c r="G663" s="502" t="s">
        <v>35</v>
      </c>
      <c r="H663" s="517">
        <v>3.2959999999999999E-6</v>
      </c>
      <c r="I663" s="509" t="s">
        <v>16</v>
      </c>
      <c r="J663" s="506"/>
      <c r="K663" s="503"/>
      <c r="L663" s="513">
        <v>0</v>
      </c>
      <c r="M663" s="506" t="s">
        <v>372</v>
      </c>
    </row>
    <row r="664" spans="1:13" ht="36">
      <c r="A664" s="500" t="s">
        <v>1100</v>
      </c>
      <c r="B664" s="501" t="s">
        <v>380</v>
      </c>
      <c r="C664" s="501" t="s">
        <v>1992</v>
      </c>
      <c r="D664" s="500" t="s">
        <v>360</v>
      </c>
      <c r="E664" s="501" t="s">
        <v>16</v>
      </c>
      <c r="F664" s="501" t="s">
        <v>35</v>
      </c>
      <c r="G664" s="500" t="s">
        <v>35</v>
      </c>
      <c r="H664" s="518">
        <v>4.5616E-4</v>
      </c>
      <c r="I664" s="510" t="s">
        <v>16</v>
      </c>
      <c r="J664" s="507"/>
      <c r="K664" s="501"/>
      <c r="L664" s="520">
        <v>0</v>
      </c>
      <c r="M664" s="507" t="s">
        <v>372</v>
      </c>
    </row>
    <row r="665" spans="1:13" ht="36">
      <c r="A665" s="502" t="s">
        <v>1100</v>
      </c>
      <c r="B665" s="503" t="s">
        <v>380</v>
      </c>
      <c r="C665" s="503" t="s">
        <v>1992</v>
      </c>
      <c r="D665" s="502" t="s">
        <v>360</v>
      </c>
      <c r="E665" s="503" t="s">
        <v>16</v>
      </c>
      <c r="F665" s="503" t="s">
        <v>35</v>
      </c>
      <c r="G665" s="502" t="s">
        <v>35</v>
      </c>
      <c r="H665" s="517">
        <v>1.6143700000000001E-4</v>
      </c>
      <c r="I665" s="509" t="s">
        <v>16</v>
      </c>
      <c r="J665" s="506"/>
      <c r="K665" s="503"/>
      <c r="L665" s="513">
        <v>0</v>
      </c>
      <c r="M665" s="506" t="s">
        <v>372</v>
      </c>
    </row>
    <row r="666" spans="1:13" ht="36">
      <c r="A666" s="500" t="s">
        <v>1100</v>
      </c>
      <c r="B666" s="501" t="s">
        <v>380</v>
      </c>
      <c r="C666" s="501" t="s">
        <v>1992</v>
      </c>
      <c r="D666" s="500" t="s">
        <v>360</v>
      </c>
      <c r="E666" s="501" t="s">
        <v>16</v>
      </c>
      <c r="F666" s="501" t="s">
        <v>35</v>
      </c>
      <c r="G666" s="500" t="s">
        <v>35</v>
      </c>
      <c r="H666" s="518">
        <v>8.0725800000000004E-4</v>
      </c>
      <c r="I666" s="510" t="s">
        <v>16</v>
      </c>
      <c r="J666" s="507"/>
      <c r="K666" s="501"/>
      <c r="L666" s="520">
        <v>0</v>
      </c>
      <c r="M666" s="507" t="s">
        <v>372</v>
      </c>
    </row>
    <row r="667" spans="1:13" ht="36">
      <c r="A667" s="502" t="s">
        <v>1100</v>
      </c>
      <c r="B667" s="503" t="s">
        <v>380</v>
      </c>
      <c r="C667" s="503" t="s">
        <v>1992</v>
      </c>
      <c r="D667" s="502" t="s">
        <v>360</v>
      </c>
      <c r="E667" s="503" t="s">
        <v>16</v>
      </c>
      <c r="F667" s="503" t="s">
        <v>35</v>
      </c>
      <c r="G667" s="502" t="s">
        <v>35</v>
      </c>
      <c r="H667" s="517">
        <v>1.322255E-3</v>
      </c>
      <c r="I667" s="509" t="s">
        <v>16</v>
      </c>
      <c r="J667" s="506"/>
      <c r="K667" s="503"/>
      <c r="L667" s="513">
        <v>0</v>
      </c>
      <c r="M667" s="506" t="s">
        <v>372</v>
      </c>
    </row>
    <row r="668" spans="1:13" ht="36">
      <c r="A668" s="500" t="s">
        <v>1100</v>
      </c>
      <c r="B668" s="501" t="s">
        <v>380</v>
      </c>
      <c r="C668" s="501" t="s">
        <v>1992</v>
      </c>
      <c r="D668" s="500" t="s">
        <v>360</v>
      </c>
      <c r="E668" s="501" t="s">
        <v>16</v>
      </c>
      <c r="F668" s="501" t="s">
        <v>35</v>
      </c>
      <c r="G668" s="500" t="s">
        <v>35</v>
      </c>
      <c r="H668" s="518">
        <v>9.8999999999999994E-5</v>
      </c>
      <c r="I668" s="510" t="s">
        <v>16</v>
      </c>
      <c r="J668" s="507"/>
      <c r="K668" s="501"/>
      <c r="L668" s="520">
        <v>0</v>
      </c>
      <c r="M668" s="507" t="s">
        <v>372</v>
      </c>
    </row>
    <row r="669" spans="1:13" ht="36">
      <c r="A669" s="502" t="s">
        <v>1100</v>
      </c>
      <c r="B669" s="503" t="s">
        <v>380</v>
      </c>
      <c r="C669" s="503" t="s">
        <v>1992</v>
      </c>
      <c r="D669" s="502" t="s">
        <v>360</v>
      </c>
      <c r="E669" s="503" t="s">
        <v>16</v>
      </c>
      <c r="F669" s="503" t="s">
        <v>35</v>
      </c>
      <c r="G669" s="502" t="s">
        <v>35</v>
      </c>
      <c r="H669" s="517">
        <v>2.3356399999999999E-4</v>
      </c>
      <c r="I669" s="509" t="s">
        <v>16</v>
      </c>
      <c r="J669" s="506"/>
      <c r="K669" s="503"/>
      <c r="L669" s="513">
        <v>0</v>
      </c>
      <c r="M669" s="506" t="s">
        <v>372</v>
      </c>
    </row>
    <row r="670" spans="1:13" ht="36">
      <c r="A670" s="500" t="s">
        <v>1100</v>
      </c>
      <c r="B670" s="501" t="s">
        <v>380</v>
      </c>
      <c r="C670" s="501" t="s">
        <v>1992</v>
      </c>
      <c r="D670" s="500" t="s">
        <v>360</v>
      </c>
      <c r="E670" s="501" t="s">
        <v>16</v>
      </c>
      <c r="F670" s="501" t="s">
        <v>35</v>
      </c>
      <c r="G670" s="500" t="s">
        <v>35</v>
      </c>
      <c r="H670" s="518">
        <v>8.1472200000000004E-4</v>
      </c>
      <c r="I670" s="510" t="s">
        <v>16</v>
      </c>
      <c r="J670" s="507"/>
      <c r="K670" s="501"/>
      <c r="L670" s="520">
        <v>0</v>
      </c>
      <c r="M670" s="507" t="s">
        <v>372</v>
      </c>
    </row>
    <row r="671" spans="1:13" ht="36">
      <c r="A671" s="502" t="s">
        <v>1100</v>
      </c>
      <c r="B671" s="503" t="s">
        <v>380</v>
      </c>
      <c r="C671" s="503" t="s">
        <v>1992</v>
      </c>
      <c r="D671" s="502" t="s">
        <v>360</v>
      </c>
      <c r="E671" s="503" t="s">
        <v>16</v>
      </c>
      <c r="F671" s="503" t="s">
        <v>35</v>
      </c>
      <c r="G671" s="502" t="s">
        <v>35</v>
      </c>
      <c r="H671" s="517">
        <v>2.51704E-4</v>
      </c>
      <c r="I671" s="509" t="s">
        <v>16</v>
      </c>
      <c r="J671" s="506"/>
      <c r="K671" s="503"/>
      <c r="L671" s="513">
        <v>0</v>
      </c>
      <c r="M671" s="506" t="s">
        <v>372</v>
      </c>
    </row>
    <row r="672" spans="1:13" ht="36">
      <c r="A672" s="500" t="s">
        <v>1100</v>
      </c>
      <c r="B672" s="501" t="s">
        <v>380</v>
      </c>
      <c r="C672" s="501" t="s">
        <v>1992</v>
      </c>
      <c r="D672" s="500" t="s">
        <v>360</v>
      </c>
      <c r="E672" s="501" t="s">
        <v>16</v>
      </c>
      <c r="F672" s="501" t="s">
        <v>35</v>
      </c>
      <c r="G672" s="500" t="s">
        <v>35</v>
      </c>
      <c r="H672" s="518">
        <v>9.8999999999999994E-5</v>
      </c>
      <c r="I672" s="510" t="s">
        <v>16</v>
      </c>
      <c r="J672" s="507"/>
      <c r="K672" s="501"/>
      <c r="L672" s="520">
        <v>0</v>
      </c>
      <c r="M672" s="507" t="s">
        <v>372</v>
      </c>
    </row>
    <row r="673" spans="1:13" ht="36">
      <c r="A673" s="502" t="s">
        <v>1100</v>
      </c>
      <c r="B673" s="503" t="s">
        <v>380</v>
      </c>
      <c r="C673" s="503" t="s">
        <v>1992</v>
      </c>
      <c r="D673" s="502" t="s">
        <v>360</v>
      </c>
      <c r="E673" s="503" t="s">
        <v>16</v>
      </c>
      <c r="F673" s="503" t="s">
        <v>35</v>
      </c>
      <c r="G673" s="502" t="s">
        <v>35</v>
      </c>
      <c r="H673" s="517">
        <v>9.8999999999999994E-5</v>
      </c>
      <c r="I673" s="509" t="s">
        <v>16</v>
      </c>
      <c r="J673" s="506"/>
      <c r="K673" s="503"/>
      <c r="L673" s="513">
        <v>0</v>
      </c>
      <c r="M673" s="506" t="s">
        <v>372</v>
      </c>
    </row>
    <row r="674" spans="1:13" ht="36">
      <c r="A674" s="500" t="s">
        <v>1100</v>
      </c>
      <c r="B674" s="501" t="s">
        <v>380</v>
      </c>
      <c r="C674" s="501" t="s">
        <v>1992</v>
      </c>
      <c r="D674" s="500" t="s">
        <v>360</v>
      </c>
      <c r="E674" s="501" t="s">
        <v>16</v>
      </c>
      <c r="F674" s="501" t="s">
        <v>35</v>
      </c>
      <c r="G674" s="500" t="s">
        <v>35</v>
      </c>
      <c r="H674" s="518">
        <v>9.8999999999999994E-5</v>
      </c>
      <c r="I674" s="510" t="s">
        <v>16</v>
      </c>
      <c r="J674" s="507"/>
      <c r="K674" s="501"/>
      <c r="L674" s="520">
        <v>0</v>
      </c>
      <c r="M674" s="507" t="s">
        <v>372</v>
      </c>
    </row>
    <row r="675" spans="1:13" ht="36">
      <c r="A675" s="502" t="s">
        <v>1098</v>
      </c>
      <c r="B675" s="503" t="s">
        <v>380</v>
      </c>
      <c r="C675" s="503" t="s">
        <v>1992</v>
      </c>
      <c r="D675" s="502" t="s">
        <v>360</v>
      </c>
      <c r="E675" s="503" t="s">
        <v>16</v>
      </c>
      <c r="F675" s="503" t="s">
        <v>35</v>
      </c>
      <c r="G675" s="502" t="s">
        <v>35</v>
      </c>
      <c r="H675" s="517">
        <v>7.1595800000000005E-4</v>
      </c>
      <c r="I675" s="509" t="s">
        <v>16</v>
      </c>
      <c r="J675" s="506"/>
      <c r="K675" s="503"/>
      <c r="L675" s="513">
        <v>0</v>
      </c>
      <c r="M675" s="506" t="s">
        <v>372</v>
      </c>
    </row>
    <row r="676" spans="1:13" ht="36">
      <c r="A676" s="500" t="s">
        <v>1098</v>
      </c>
      <c r="B676" s="501" t="s">
        <v>380</v>
      </c>
      <c r="C676" s="501" t="s">
        <v>1992</v>
      </c>
      <c r="D676" s="500" t="s">
        <v>360</v>
      </c>
      <c r="E676" s="501" t="s">
        <v>16</v>
      </c>
      <c r="F676" s="501" t="s">
        <v>35</v>
      </c>
      <c r="G676" s="500" t="s">
        <v>35</v>
      </c>
      <c r="H676" s="518">
        <v>6.0335499999999997E-4</v>
      </c>
      <c r="I676" s="510" t="s">
        <v>16</v>
      </c>
      <c r="J676" s="507"/>
      <c r="K676" s="501"/>
      <c r="L676" s="520">
        <v>0</v>
      </c>
      <c r="M676" s="507" t="s">
        <v>372</v>
      </c>
    </row>
    <row r="677" spans="1:13" ht="36">
      <c r="A677" s="502" t="s">
        <v>1098</v>
      </c>
      <c r="B677" s="503" t="s">
        <v>380</v>
      </c>
      <c r="C677" s="503" t="s">
        <v>1992</v>
      </c>
      <c r="D677" s="502" t="s">
        <v>360</v>
      </c>
      <c r="E677" s="503" t="s">
        <v>16</v>
      </c>
      <c r="F677" s="503" t="s">
        <v>35</v>
      </c>
      <c r="G677" s="502" t="s">
        <v>35</v>
      </c>
      <c r="H677" s="517">
        <v>5.4667599999999995E-4</v>
      </c>
      <c r="I677" s="509" t="s">
        <v>16</v>
      </c>
      <c r="J677" s="506"/>
      <c r="K677" s="503"/>
      <c r="L677" s="513">
        <v>0</v>
      </c>
      <c r="M677" s="506" t="s">
        <v>372</v>
      </c>
    </row>
    <row r="678" spans="1:13" ht="36">
      <c r="A678" s="500" t="s">
        <v>1098</v>
      </c>
      <c r="B678" s="501" t="s">
        <v>380</v>
      </c>
      <c r="C678" s="501" t="s">
        <v>1992</v>
      </c>
      <c r="D678" s="500" t="s">
        <v>360</v>
      </c>
      <c r="E678" s="501" t="s">
        <v>16</v>
      </c>
      <c r="F678" s="501" t="s">
        <v>35</v>
      </c>
      <c r="G678" s="500" t="s">
        <v>35</v>
      </c>
      <c r="H678" s="518">
        <v>7.0375199999999998E-4</v>
      </c>
      <c r="I678" s="510" t="s">
        <v>16</v>
      </c>
      <c r="J678" s="507"/>
      <c r="K678" s="501"/>
      <c r="L678" s="520">
        <v>0</v>
      </c>
      <c r="M678" s="507" t="s">
        <v>372</v>
      </c>
    </row>
    <row r="679" spans="1:13" ht="36">
      <c r="A679" s="502" t="s">
        <v>1098</v>
      </c>
      <c r="B679" s="503" t="s">
        <v>380</v>
      </c>
      <c r="C679" s="503" t="s">
        <v>1992</v>
      </c>
      <c r="D679" s="502" t="s">
        <v>360</v>
      </c>
      <c r="E679" s="503" t="s">
        <v>16</v>
      </c>
      <c r="F679" s="503" t="s">
        <v>35</v>
      </c>
      <c r="G679" s="502" t="s">
        <v>35</v>
      </c>
      <c r="H679" s="517">
        <v>6.9380699999999995E-4</v>
      </c>
      <c r="I679" s="509" t="s">
        <v>16</v>
      </c>
      <c r="J679" s="506"/>
      <c r="K679" s="503"/>
      <c r="L679" s="513">
        <v>0</v>
      </c>
      <c r="M679" s="506" t="s">
        <v>372</v>
      </c>
    </row>
    <row r="680" spans="1:13" ht="36">
      <c r="A680" s="500" t="s">
        <v>1098</v>
      </c>
      <c r="B680" s="501" t="s">
        <v>380</v>
      </c>
      <c r="C680" s="501" t="s">
        <v>1992</v>
      </c>
      <c r="D680" s="500" t="s">
        <v>360</v>
      </c>
      <c r="E680" s="501" t="s">
        <v>16</v>
      </c>
      <c r="F680" s="501" t="s">
        <v>35</v>
      </c>
      <c r="G680" s="500" t="s">
        <v>35</v>
      </c>
      <c r="H680" s="518">
        <v>8.0310699999999995E-4</v>
      </c>
      <c r="I680" s="510" t="s">
        <v>16</v>
      </c>
      <c r="J680" s="507"/>
      <c r="K680" s="501"/>
      <c r="L680" s="520">
        <v>0</v>
      </c>
      <c r="M680" s="507" t="s">
        <v>372</v>
      </c>
    </row>
    <row r="681" spans="1:13" ht="36">
      <c r="A681" s="502" t="s">
        <v>1098</v>
      </c>
      <c r="B681" s="503" t="s">
        <v>380</v>
      </c>
      <c r="C681" s="503" t="s">
        <v>1992</v>
      </c>
      <c r="D681" s="502" t="s">
        <v>360</v>
      </c>
      <c r="E681" s="503" t="s">
        <v>16</v>
      </c>
      <c r="F681" s="503" t="s">
        <v>35</v>
      </c>
      <c r="G681" s="502" t="s">
        <v>35</v>
      </c>
      <c r="H681" s="517">
        <v>8.0285299999999997E-4</v>
      </c>
      <c r="I681" s="509" t="s">
        <v>16</v>
      </c>
      <c r="J681" s="506"/>
      <c r="K681" s="503"/>
      <c r="L681" s="513">
        <v>0</v>
      </c>
      <c r="M681" s="506" t="s">
        <v>372</v>
      </c>
    </row>
    <row r="682" spans="1:13" ht="36">
      <c r="A682" s="500" t="s">
        <v>1098</v>
      </c>
      <c r="B682" s="501" t="s">
        <v>380</v>
      </c>
      <c r="C682" s="501" t="s">
        <v>1992</v>
      </c>
      <c r="D682" s="500" t="s">
        <v>360</v>
      </c>
      <c r="E682" s="501" t="s">
        <v>16</v>
      </c>
      <c r="F682" s="501" t="s">
        <v>35</v>
      </c>
      <c r="G682" s="500" t="s">
        <v>35</v>
      </c>
      <c r="H682" s="518">
        <v>1.734794E-3</v>
      </c>
      <c r="I682" s="510" t="s">
        <v>16</v>
      </c>
      <c r="J682" s="507"/>
      <c r="K682" s="501"/>
      <c r="L682" s="520">
        <v>0</v>
      </c>
      <c r="M682" s="507" t="s">
        <v>372</v>
      </c>
    </row>
    <row r="683" spans="1:13" ht="36">
      <c r="A683" s="502" t="s">
        <v>1098</v>
      </c>
      <c r="B683" s="503" t="s">
        <v>380</v>
      </c>
      <c r="C683" s="503" t="s">
        <v>1992</v>
      </c>
      <c r="D683" s="502" t="s">
        <v>360</v>
      </c>
      <c r="E683" s="503" t="s">
        <v>16</v>
      </c>
      <c r="F683" s="503" t="s">
        <v>35</v>
      </c>
      <c r="G683" s="502" t="s">
        <v>35</v>
      </c>
      <c r="H683" s="517">
        <v>1.032507E-3</v>
      </c>
      <c r="I683" s="509" t="s">
        <v>16</v>
      </c>
      <c r="J683" s="506"/>
      <c r="K683" s="503"/>
      <c r="L683" s="513">
        <v>0</v>
      </c>
      <c r="M683" s="506" t="s">
        <v>372</v>
      </c>
    </row>
    <row r="684" spans="1:13" ht="36">
      <c r="A684" s="500" t="s">
        <v>1098</v>
      </c>
      <c r="B684" s="501" t="s">
        <v>380</v>
      </c>
      <c r="C684" s="501" t="s">
        <v>1992</v>
      </c>
      <c r="D684" s="500" t="s">
        <v>360</v>
      </c>
      <c r="E684" s="501" t="s">
        <v>16</v>
      </c>
      <c r="F684" s="501" t="s">
        <v>35</v>
      </c>
      <c r="G684" s="500" t="s">
        <v>35</v>
      </c>
      <c r="H684" s="518">
        <v>1.376763E-3</v>
      </c>
      <c r="I684" s="510" t="s">
        <v>16</v>
      </c>
      <c r="J684" s="507"/>
      <c r="K684" s="501"/>
      <c r="L684" s="520">
        <v>0</v>
      </c>
      <c r="M684" s="507" t="s">
        <v>372</v>
      </c>
    </row>
    <row r="685" spans="1:13" ht="36">
      <c r="A685" s="502" t="s">
        <v>1098</v>
      </c>
      <c r="B685" s="503" t="s">
        <v>380</v>
      </c>
      <c r="C685" s="503" t="s">
        <v>1992</v>
      </c>
      <c r="D685" s="502" t="s">
        <v>360</v>
      </c>
      <c r="E685" s="503" t="s">
        <v>16</v>
      </c>
      <c r="F685" s="503" t="s">
        <v>35</v>
      </c>
      <c r="G685" s="502" t="s">
        <v>35</v>
      </c>
      <c r="H685" s="517">
        <v>1.281014E-3</v>
      </c>
      <c r="I685" s="509" t="s">
        <v>16</v>
      </c>
      <c r="J685" s="506"/>
      <c r="K685" s="503"/>
      <c r="L685" s="513">
        <v>0</v>
      </c>
      <c r="M685" s="506" t="s">
        <v>372</v>
      </c>
    </row>
    <row r="686" spans="1:13" ht="24">
      <c r="A686" s="500" t="s">
        <v>277</v>
      </c>
      <c r="B686" s="501" t="s">
        <v>380</v>
      </c>
      <c r="C686" s="501" t="s">
        <v>1992</v>
      </c>
      <c r="D686" s="500" t="s">
        <v>360</v>
      </c>
      <c r="E686" s="501" t="s">
        <v>16</v>
      </c>
      <c r="F686" s="501" t="s">
        <v>35</v>
      </c>
      <c r="G686" s="500" t="s">
        <v>35</v>
      </c>
      <c r="H686" s="518">
        <v>6.6207199999999999E-4</v>
      </c>
      <c r="I686" s="510" t="s">
        <v>16</v>
      </c>
      <c r="J686" s="507"/>
      <c r="K686" s="501"/>
      <c r="L686" s="520">
        <v>0</v>
      </c>
      <c r="M686" s="507" t="s">
        <v>372</v>
      </c>
    </row>
    <row r="687" spans="1:13" ht="24">
      <c r="A687" s="502" t="s">
        <v>277</v>
      </c>
      <c r="B687" s="503" t="s">
        <v>380</v>
      </c>
      <c r="C687" s="503" t="s">
        <v>1992</v>
      </c>
      <c r="D687" s="502" t="s">
        <v>360</v>
      </c>
      <c r="E687" s="503" t="s">
        <v>16</v>
      </c>
      <c r="F687" s="503" t="s">
        <v>35</v>
      </c>
      <c r="G687" s="502" t="s">
        <v>35</v>
      </c>
      <c r="H687" s="517">
        <v>7.3284299999999995E-4</v>
      </c>
      <c r="I687" s="509" t="s">
        <v>16</v>
      </c>
      <c r="J687" s="506"/>
      <c r="K687" s="503"/>
      <c r="L687" s="513">
        <v>0</v>
      </c>
      <c r="M687" s="506" t="s">
        <v>372</v>
      </c>
    </row>
    <row r="688" spans="1:13" ht="24">
      <c r="A688" s="500" t="s">
        <v>277</v>
      </c>
      <c r="B688" s="501" t="s">
        <v>380</v>
      </c>
      <c r="C688" s="501" t="s">
        <v>1992</v>
      </c>
      <c r="D688" s="500" t="s">
        <v>360</v>
      </c>
      <c r="E688" s="501" t="s">
        <v>16</v>
      </c>
      <c r="F688" s="501" t="s">
        <v>35</v>
      </c>
      <c r="G688" s="500" t="s">
        <v>35</v>
      </c>
      <c r="H688" s="518">
        <v>3.0690000000000002E-6</v>
      </c>
      <c r="I688" s="510" t="s">
        <v>16</v>
      </c>
      <c r="J688" s="507"/>
      <c r="K688" s="501"/>
      <c r="L688" s="520">
        <v>0</v>
      </c>
      <c r="M688" s="507" t="s">
        <v>372</v>
      </c>
    </row>
    <row r="689" spans="1:13" ht="24">
      <c r="A689" s="502" t="s">
        <v>277</v>
      </c>
      <c r="B689" s="503" t="s">
        <v>380</v>
      </c>
      <c r="C689" s="503" t="s">
        <v>1992</v>
      </c>
      <c r="D689" s="502" t="s">
        <v>360</v>
      </c>
      <c r="E689" s="503" t="s">
        <v>16</v>
      </c>
      <c r="F689" s="503" t="s">
        <v>35</v>
      </c>
      <c r="G689" s="502" t="s">
        <v>35</v>
      </c>
      <c r="H689" s="517">
        <v>7.45475E-4</v>
      </c>
      <c r="I689" s="509" t="s">
        <v>16</v>
      </c>
      <c r="J689" s="506"/>
      <c r="K689" s="503"/>
      <c r="L689" s="513">
        <v>0</v>
      </c>
      <c r="M689" s="506" t="s">
        <v>372</v>
      </c>
    </row>
    <row r="690" spans="1:13" ht="24">
      <c r="A690" s="500" t="s">
        <v>277</v>
      </c>
      <c r="B690" s="501" t="s">
        <v>380</v>
      </c>
      <c r="C690" s="501" t="s">
        <v>1992</v>
      </c>
      <c r="D690" s="500" t="s">
        <v>360</v>
      </c>
      <c r="E690" s="501" t="s">
        <v>16</v>
      </c>
      <c r="F690" s="501" t="s">
        <v>35</v>
      </c>
      <c r="G690" s="500" t="s">
        <v>35</v>
      </c>
      <c r="H690" s="518">
        <v>7.2047599999999995E-4</v>
      </c>
      <c r="I690" s="510" t="s">
        <v>16</v>
      </c>
      <c r="J690" s="507"/>
      <c r="K690" s="501"/>
      <c r="L690" s="520">
        <v>0</v>
      </c>
      <c r="M690" s="507" t="s">
        <v>372</v>
      </c>
    </row>
    <row r="691" spans="1:13" ht="24">
      <c r="A691" s="502" t="s">
        <v>277</v>
      </c>
      <c r="B691" s="503" t="s">
        <v>380</v>
      </c>
      <c r="C691" s="503" t="s">
        <v>1992</v>
      </c>
      <c r="D691" s="502" t="s">
        <v>360</v>
      </c>
      <c r="E691" s="503" t="s">
        <v>16</v>
      </c>
      <c r="F691" s="503" t="s">
        <v>35</v>
      </c>
      <c r="G691" s="502" t="s">
        <v>35</v>
      </c>
      <c r="H691" s="517">
        <v>6.7885299999999999E-4</v>
      </c>
      <c r="I691" s="509" t="s">
        <v>16</v>
      </c>
      <c r="J691" s="506"/>
      <c r="K691" s="503"/>
      <c r="L691" s="513">
        <v>0</v>
      </c>
      <c r="M691" s="506" t="s">
        <v>372</v>
      </c>
    </row>
    <row r="692" spans="1:13" ht="24">
      <c r="A692" s="500" t="s">
        <v>277</v>
      </c>
      <c r="B692" s="501" t="s">
        <v>380</v>
      </c>
      <c r="C692" s="501" t="s">
        <v>1992</v>
      </c>
      <c r="D692" s="500" t="s">
        <v>360</v>
      </c>
      <c r="E692" s="501" t="s">
        <v>16</v>
      </c>
      <c r="F692" s="501" t="s">
        <v>35</v>
      </c>
      <c r="G692" s="500" t="s">
        <v>35</v>
      </c>
      <c r="H692" s="518">
        <v>5.8610800000000001E-4</v>
      </c>
      <c r="I692" s="510" t="s">
        <v>16</v>
      </c>
      <c r="J692" s="507"/>
      <c r="K692" s="501"/>
      <c r="L692" s="520">
        <v>0</v>
      </c>
      <c r="M692" s="507" t="s">
        <v>372</v>
      </c>
    </row>
    <row r="693" spans="1:13" ht="24">
      <c r="A693" s="502" t="s">
        <v>277</v>
      </c>
      <c r="B693" s="503" t="s">
        <v>380</v>
      </c>
      <c r="C693" s="503" t="s">
        <v>1992</v>
      </c>
      <c r="D693" s="502" t="s">
        <v>360</v>
      </c>
      <c r="E693" s="503" t="s">
        <v>16</v>
      </c>
      <c r="F693" s="503" t="s">
        <v>35</v>
      </c>
      <c r="G693" s="502" t="s">
        <v>35</v>
      </c>
      <c r="H693" s="517">
        <v>4.8841800000000001E-4</v>
      </c>
      <c r="I693" s="509" t="s">
        <v>16</v>
      </c>
      <c r="J693" s="506"/>
      <c r="K693" s="503"/>
      <c r="L693" s="513">
        <v>0</v>
      </c>
      <c r="M693" s="506" t="s">
        <v>372</v>
      </c>
    </row>
    <row r="694" spans="1:13" ht="24">
      <c r="A694" s="500" t="s">
        <v>277</v>
      </c>
      <c r="B694" s="501" t="s">
        <v>380</v>
      </c>
      <c r="C694" s="501" t="s">
        <v>1992</v>
      </c>
      <c r="D694" s="500" t="s">
        <v>360</v>
      </c>
      <c r="E694" s="501" t="s">
        <v>16</v>
      </c>
      <c r="F694" s="501" t="s">
        <v>35</v>
      </c>
      <c r="G694" s="500" t="s">
        <v>35</v>
      </c>
      <c r="H694" s="518">
        <v>5.60988E-4</v>
      </c>
      <c r="I694" s="510" t="s">
        <v>16</v>
      </c>
      <c r="J694" s="507"/>
      <c r="K694" s="501"/>
      <c r="L694" s="520">
        <v>0</v>
      </c>
      <c r="M694" s="507" t="s">
        <v>372</v>
      </c>
    </row>
    <row r="695" spans="1:13" ht="24">
      <c r="A695" s="502" t="s">
        <v>277</v>
      </c>
      <c r="B695" s="503" t="s">
        <v>380</v>
      </c>
      <c r="C695" s="503" t="s">
        <v>1992</v>
      </c>
      <c r="D695" s="502" t="s">
        <v>360</v>
      </c>
      <c r="E695" s="503" t="s">
        <v>16</v>
      </c>
      <c r="F695" s="503" t="s">
        <v>35</v>
      </c>
      <c r="G695" s="502" t="s">
        <v>35</v>
      </c>
      <c r="H695" s="517">
        <v>5.6812900000000001E-4</v>
      </c>
      <c r="I695" s="509" t="s">
        <v>16</v>
      </c>
      <c r="J695" s="506"/>
      <c r="K695" s="503"/>
      <c r="L695" s="513">
        <v>0</v>
      </c>
      <c r="M695" s="506" t="s">
        <v>372</v>
      </c>
    </row>
    <row r="696" spans="1:13" ht="24">
      <c r="A696" s="500" t="s">
        <v>10</v>
      </c>
      <c r="B696" s="501" t="s">
        <v>380</v>
      </c>
      <c r="C696" s="501" t="s">
        <v>1992</v>
      </c>
      <c r="D696" s="500" t="s">
        <v>360</v>
      </c>
      <c r="E696" s="501" t="s">
        <v>16</v>
      </c>
      <c r="F696" s="501" t="s">
        <v>35</v>
      </c>
      <c r="G696" s="500" t="s">
        <v>35</v>
      </c>
      <c r="H696" s="518">
        <v>8.4525999999999997E-5</v>
      </c>
      <c r="I696" s="510" t="s">
        <v>16</v>
      </c>
      <c r="J696" s="507"/>
      <c r="K696" s="501"/>
      <c r="L696" s="520">
        <v>0</v>
      </c>
      <c r="M696" s="507" t="s">
        <v>372</v>
      </c>
    </row>
    <row r="697" spans="1:13" ht="24">
      <c r="A697" s="502" t="s">
        <v>10</v>
      </c>
      <c r="B697" s="503" t="s">
        <v>380</v>
      </c>
      <c r="C697" s="503" t="s">
        <v>1992</v>
      </c>
      <c r="D697" s="502" t="s">
        <v>360</v>
      </c>
      <c r="E697" s="503" t="s">
        <v>16</v>
      </c>
      <c r="F697" s="503" t="s">
        <v>35</v>
      </c>
      <c r="G697" s="502" t="s">
        <v>35</v>
      </c>
      <c r="H697" s="517">
        <v>2.4587699999999998E-4</v>
      </c>
      <c r="I697" s="509" t="s">
        <v>16</v>
      </c>
      <c r="J697" s="506"/>
      <c r="K697" s="503"/>
      <c r="L697" s="513">
        <v>0</v>
      </c>
      <c r="M697" s="506" t="s">
        <v>372</v>
      </c>
    </row>
    <row r="698" spans="1:13" ht="24">
      <c r="A698" s="500" t="s">
        <v>10</v>
      </c>
      <c r="B698" s="501" t="s">
        <v>380</v>
      </c>
      <c r="C698" s="501" t="s">
        <v>1992</v>
      </c>
      <c r="D698" s="500" t="s">
        <v>360</v>
      </c>
      <c r="E698" s="501" t="s">
        <v>16</v>
      </c>
      <c r="F698" s="501" t="s">
        <v>35</v>
      </c>
      <c r="G698" s="500" t="s">
        <v>35</v>
      </c>
      <c r="H698" s="518">
        <v>1.2191199999999999E-4</v>
      </c>
      <c r="I698" s="510" t="s">
        <v>16</v>
      </c>
      <c r="J698" s="507"/>
      <c r="K698" s="501"/>
      <c r="L698" s="520">
        <v>0</v>
      </c>
      <c r="M698" s="507" t="s">
        <v>372</v>
      </c>
    </row>
    <row r="699" spans="1:13" ht="24">
      <c r="A699" s="502" t="s">
        <v>10</v>
      </c>
      <c r="B699" s="503" t="s">
        <v>380</v>
      </c>
      <c r="C699" s="503" t="s">
        <v>1992</v>
      </c>
      <c r="D699" s="502" t="s">
        <v>360</v>
      </c>
      <c r="E699" s="503" t="s">
        <v>16</v>
      </c>
      <c r="F699" s="503" t="s">
        <v>35</v>
      </c>
      <c r="G699" s="502" t="s">
        <v>35</v>
      </c>
      <c r="H699" s="517">
        <v>8.1513000000000004E-5</v>
      </c>
      <c r="I699" s="509" t="s">
        <v>16</v>
      </c>
      <c r="J699" s="506"/>
      <c r="K699" s="503"/>
      <c r="L699" s="513">
        <v>0</v>
      </c>
      <c r="M699" s="506" t="s">
        <v>372</v>
      </c>
    </row>
    <row r="700" spans="1:13" ht="24">
      <c r="A700" s="500" t="s">
        <v>10</v>
      </c>
      <c r="B700" s="501" t="s">
        <v>380</v>
      </c>
      <c r="C700" s="501" t="s">
        <v>1992</v>
      </c>
      <c r="D700" s="500" t="s">
        <v>360</v>
      </c>
      <c r="E700" s="501" t="s">
        <v>16</v>
      </c>
      <c r="F700" s="501" t="s">
        <v>35</v>
      </c>
      <c r="G700" s="500" t="s">
        <v>35</v>
      </c>
      <c r="H700" s="518">
        <v>8.2249999999999993E-5</v>
      </c>
      <c r="I700" s="510" t="s">
        <v>16</v>
      </c>
      <c r="J700" s="507"/>
      <c r="K700" s="501"/>
      <c r="L700" s="520">
        <v>0</v>
      </c>
      <c r="M700" s="507" t="s">
        <v>372</v>
      </c>
    </row>
    <row r="701" spans="1:13" ht="24">
      <c r="A701" s="502" t="s">
        <v>10</v>
      </c>
      <c r="B701" s="503" t="s">
        <v>380</v>
      </c>
      <c r="C701" s="503" t="s">
        <v>1992</v>
      </c>
      <c r="D701" s="502" t="s">
        <v>360</v>
      </c>
      <c r="E701" s="503" t="s">
        <v>16</v>
      </c>
      <c r="F701" s="503" t="s">
        <v>35</v>
      </c>
      <c r="G701" s="502" t="s">
        <v>35</v>
      </c>
      <c r="H701" s="517">
        <v>8.6701999999999998E-5</v>
      </c>
      <c r="I701" s="509" t="s">
        <v>16</v>
      </c>
      <c r="J701" s="506"/>
      <c r="K701" s="503"/>
      <c r="L701" s="513">
        <v>0</v>
      </c>
      <c r="M701" s="506" t="s">
        <v>372</v>
      </c>
    </row>
    <row r="702" spans="1:13" ht="24">
      <c r="A702" s="500" t="s">
        <v>10</v>
      </c>
      <c r="B702" s="501" t="s">
        <v>380</v>
      </c>
      <c r="C702" s="501" t="s">
        <v>1992</v>
      </c>
      <c r="D702" s="500" t="s">
        <v>360</v>
      </c>
      <c r="E702" s="501" t="s">
        <v>16</v>
      </c>
      <c r="F702" s="501" t="s">
        <v>35</v>
      </c>
      <c r="G702" s="500" t="s">
        <v>35</v>
      </c>
      <c r="H702" s="518">
        <v>8.2249999999999993E-5</v>
      </c>
      <c r="I702" s="510" t="s">
        <v>16</v>
      </c>
      <c r="J702" s="507"/>
      <c r="K702" s="501"/>
      <c r="L702" s="520">
        <v>0</v>
      </c>
      <c r="M702" s="507" t="s">
        <v>372</v>
      </c>
    </row>
    <row r="703" spans="1:13" ht="24">
      <c r="A703" s="502" t="s">
        <v>10</v>
      </c>
      <c r="B703" s="503" t="s">
        <v>380</v>
      </c>
      <c r="C703" s="503" t="s">
        <v>1992</v>
      </c>
      <c r="D703" s="502" t="s">
        <v>360</v>
      </c>
      <c r="E703" s="503" t="s">
        <v>16</v>
      </c>
      <c r="F703" s="503" t="s">
        <v>35</v>
      </c>
      <c r="G703" s="502" t="s">
        <v>35</v>
      </c>
      <c r="H703" s="517">
        <v>2.8063699999999998E-4</v>
      </c>
      <c r="I703" s="509" t="s">
        <v>16</v>
      </c>
      <c r="J703" s="506"/>
      <c r="K703" s="503"/>
      <c r="L703" s="513">
        <v>0</v>
      </c>
      <c r="M703" s="506" t="s">
        <v>372</v>
      </c>
    </row>
    <row r="704" spans="1:13" ht="24">
      <c r="A704" s="500" t="s">
        <v>10</v>
      </c>
      <c r="B704" s="501" t="s">
        <v>380</v>
      </c>
      <c r="C704" s="501" t="s">
        <v>1992</v>
      </c>
      <c r="D704" s="500" t="s">
        <v>360</v>
      </c>
      <c r="E704" s="501" t="s">
        <v>16</v>
      </c>
      <c r="F704" s="501" t="s">
        <v>35</v>
      </c>
      <c r="G704" s="500" t="s">
        <v>35</v>
      </c>
      <c r="H704" s="518">
        <v>1.2E-5</v>
      </c>
      <c r="I704" s="510" t="s">
        <v>16</v>
      </c>
      <c r="J704" s="507"/>
      <c r="K704" s="501"/>
      <c r="L704" s="520">
        <v>0</v>
      </c>
      <c r="M704" s="507" t="s">
        <v>372</v>
      </c>
    </row>
    <row r="705" spans="1:13" ht="24">
      <c r="A705" s="502" t="s">
        <v>1143</v>
      </c>
      <c r="B705" s="503" t="s">
        <v>380</v>
      </c>
      <c r="C705" s="503" t="s">
        <v>1992</v>
      </c>
      <c r="D705" s="502" t="s">
        <v>360</v>
      </c>
      <c r="E705" s="503" t="s">
        <v>16</v>
      </c>
      <c r="F705" s="503" t="s">
        <v>35</v>
      </c>
      <c r="G705" s="502" t="s">
        <v>35</v>
      </c>
      <c r="H705" s="517">
        <v>4.6079999999999998E-6</v>
      </c>
      <c r="I705" s="509" t="s">
        <v>16</v>
      </c>
      <c r="J705" s="506"/>
      <c r="K705" s="503"/>
      <c r="L705" s="513">
        <v>0</v>
      </c>
      <c r="M705" s="506" t="s">
        <v>372</v>
      </c>
    </row>
    <row r="706" spans="1:13" ht="24">
      <c r="A706" s="500" t="s">
        <v>1143</v>
      </c>
      <c r="B706" s="501" t="s">
        <v>380</v>
      </c>
      <c r="C706" s="501" t="s">
        <v>1992</v>
      </c>
      <c r="D706" s="500" t="s">
        <v>360</v>
      </c>
      <c r="E706" s="501" t="s">
        <v>16</v>
      </c>
      <c r="F706" s="501" t="s">
        <v>35</v>
      </c>
      <c r="G706" s="500" t="s">
        <v>35</v>
      </c>
      <c r="H706" s="518">
        <v>4.1149900000000001E-4</v>
      </c>
      <c r="I706" s="510" t="s">
        <v>16</v>
      </c>
      <c r="J706" s="507"/>
      <c r="K706" s="501"/>
      <c r="L706" s="520">
        <v>0</v>
      </c>
      <c r="M706" s="507" t="s">
        <v>372</v>
      </c>
    </row>
    <row r="707" spans="1:13" ht="24">
      <c r="A707" s="502" t="s">
        <v>1143</v>
      </c>
      <c r="B707" s="503" t="s">
        <v>380</v>
      </c>
      <c r="C707" s="503" t="s">
        <v>1992</v>
      </c>
      <c r="D707" s="502" t="s">
        <v>360</v>
      </c>
      <c r="E707" s="503" t="s">
        <v>16</v>
      </c>
      <c r="F707" s="503" t="s">
        <v>35</v>
      </c>
      <c r="G707" s="502" t="s">
        <v>35</v>
      </c>
      <c r="H707" s="517">
        <v>1.6327000000000001E-5</v>
      </c>
      <c r="I707" s="509" t="s">
        <v>16</v>
      </c>
      <c r="J707" s="506"/>
      <c r="K707" s="503"/>
      <c r="L707" s="513">
        <v>0</v>
      </c>
      <c r="M707" s="506" t="s">
        <v>372</v>
      </c>
    </row>
    <row r="708" spans="1:13" ht="24">
      <c r="A708" s="500" t="s">
        <v>1143</v>
      </c>
      <c r="B708" s="501" t="s">
        <v>380</v>
      </c>
      <c r="C708" s="501" t="s">
        <v>1992</v>
      </c>
      <c r="D708" s="500" t="s">
        <v>360</v>
      </c>
      <c r="E708" s="501" t="s">
        <v>16</v>
      </c>
      <c r="F708" s="501" t="s">
        <v>35</v>
      </c>
      <c r="G708" s="500" t="s">
        <v>35</v>
      </c>
      <c r="H708" s="518">
        <v>1.0478E-5</v>
      </c>
      <c r="I708" s="510" t="s">
        <v>16</v>
      </c>
      <c r="J708" s="507"/>
      <c r="K708" s="501"/>
      <c r="L708" s="520">
        <v>0</v>
      </c>
      <c r="M708" s="507" t="s">
        <v>372</v>
      </c>
    </row>
    <row r="709" spans="1:13" ht="24">
      <c r="A709" s="502" t="s">
        <v>1143</v>
      </c>
      <c r="B709" s="503" t="s">
        <v>380</v>
      </c>
      <c r="C709" s="503" t="s">
        <v>1992</v>
      </c>
      <c r="D709" s="502" t="s">
        <v>360</v>
      </c>
      <c r="E709" s="503" t="s">
        <v>16</v>
      </c>
      <c r="F709" s="503" t="s">
        <v>35</v>
      </c>
      <c r="G709" s="502" t="s">
        <v>35</v>
      </c>
      <c r="H709" s="517">
        <v>1.6200000000000001E-5</v>
      </c>
      <c r="I709" s="509" t="s">
        <v>16</v>
      </c>
      <c r="J709" s="506"/>
      <c r="K709" s="503"/>
      <c r="L709" s="513">
        <v>0</v>
      </c>
      <c r="M709" s="506" t="s">
        <v>372</v>
      </c>
    </row>
    <row r="710" spans="1:13" ht="24">
      <c r="A710" s="500" t="s">
        <v>1143</v>
      </c>
      <c r="B710" s="501" t="s">
        <v>380</v>
      </c>
      <c r="C710" s="501" t="s">
        <v>1992</v>
      </c>
      <c r="D710" s="500" t="s">
        <v>360</v>
      </c>
      <c r="E710" s="501" t="s">
        <v>16</v>
      </c>
      <c r="F710" s="501" t="s">
        <v>35</v>
      </c>
      <c r="G710" s="500" t="s">
        <v>35</v>
      </c>
      <c r="H710" s="518">
        <v>1.6127999999999999E-5</v>
      </c>
      <c r="I710" s="510" t="s">
        <v>16</v>
      </c>
      <c r="J710" s="507"/>
      <c r="K710" s="501"/>
      <c r="L710" s="520">
        <v>0</v>
      </c>
      <c r="M710" s="507" t="s">
        <v>372</v>
      </c>
    </row>
    <row r="711" spans="1:13" ht="24">
      <c r="A711" s="502" t="s">
        <v>1143</v>
      </c>
      <c r="B711" s="503" t="s">
        <v>380</v>
      </c>
      <c r="C711" s="503" t="s">
        <v>1992</v>
      </c>
      <c r="D711" s="502" t="s">
        <v>360</v>
      </c>
      <c r="E711" s="503" t="s">
        <v>16</v>
      </c>
      <c r="F711" s="503" t="s">
        <v>35</v>
      </c>
      <c r="G711" s="502" t="s">
        <v>35</v>
      </c>
      <c r="H711" s="517">
        <v>5.772E-6</v>
      </c>
      <c r="I711" s="509" t="s">
        <v>16</v>
      </c>
      <c r="J711" s="506"/>
      <c r="K711" s="503"/>
      <c r="L711" s="513">
        <v>0</v>
      </c>
      <c r="M711" s="506" t="s">
        <v>372</v>
      </c>
    </row>
    <row r="712" spans="1:13" ht="24">
      <c r="A712" s="500" t="s">
        <v>1143</v>
      </c>
      <c r="B712" s="501" t="s">
        <v>380</v>
      </c>
      <c r="C712" s="501" t="s">
        <v>1992</v>
      </c>
      <c r="D712" s="500" t="s">
        <v>360</v>
      </c>
      <c r="E712" s="501" t="s">
        <v>16</v>
      </c>
      <c r="F712" s="501" t="s">
        <v>35</v>
      </c>
      <c r="G712" s="500" t="s">
        <v>35</v>
      </c>
      <c r="H712" s="518">
        <v>1.5801999999999999E-5</v>
      </c>
      <c r="I712" s="510" t="s">
        <v>16</v>
      </c>
      <c r="J712" s="507"/>
      <c r="K712" s="501"/>
      <c r="L712" s="520">
        <v>0</v>
      </c>
      <c r="M712" s="507" t="s">
        <v>372</v>
      </c>
    </row>
    <row r="713" spans="1:13" ht="24">
      <c r="A713" s="502" t="s">
        <v>1143</v>
      </c>
      <c r="B713" s="503" t="s">
        <v>380</v>
      </c>
      <c r="C713" s="503" t="s">
        <v>1992</v>
      </c>
      <c r="D713" s="502" t="s">
        <v>360</v>
      </c>
      <c r="E713" s="503" t="s">
        <v>16</v>
      </c>
      <c r="F713" s="503" t="s">
        <v>35</v>
      </c>
      <c r="G713" s="502" t="s">
        <v>35</v>
      </c>
      <c r="H713" s="517">
        <v>9.5470000000000002E-6</v>
      </c>
      <c r="I713" s="509" t="s">
        <v>16</v>
      </c>
      <c r="J713" s="506"/>
      <c r="K713" s="503"/>
      <c r="L713" s="513">
        <v>0</v>
      </c>
      <c r="M713" s="506" t="s">
        <v>372</v>
      </c>
    </row>
    <row r="714" spans="1:13" ht="24">
      <c r="A714" s="500" t="s">
        <v>1143</v>
      </c>
      <c r="B714" s="501" t="s">
        <v>380</v>
      </c>
      <c r="C714" s="501" t="s">
        <v>1992</v>
      </c>
      <c r="D714" s="500" t="s">
        <v>360</v>
      </c>
      <c r="E714" s="501" t="s">
        <v>16</v>
      </c>
      <c r="F714" s="501" t="s">
        <v>35</v>
      </c>
      <c r="G714" s="500" t="s">
        <v>35</v>
      </c>
      <c r="H714" s="518">
        <v>9.7749000000000002E-5</v>
      </c>
      <c r="I714" s="510" t="s">
        <v>16</v>
      </c>
      <c r="J714" s="507"/>
      <c r="K714" s="501"/>
      <c r="L714" s="520">
        <v>0</v>
      </c>
      <c r="M714" s="507" t="s">
        <v>372</v>
      </c>
    </row>
    <row r="715" spans="1:13" ht="24">
      <c r="A715" s="502" t="s">
        <v>1143</v>
      </c>
      <c r="B715" s="503" t="s">
        <v>380</v>
      </c>
      <c r="C715" s="503" t="s">
        <v>1992</v>
      </c>
      <c r="D715" s="502" t="s">
        <v>360</v>
      </c>
      <c r="E715" s="503" t="s">
        <v>16</v>
      </c>
      <c r="F715" s="503" t="s">
        <v>35</v>
      </c>
      <c r="G715" s="502" t="s">
        <v>35</v>
      </c>
      <c r="H715" s="517">
        <v>1.6129000000000001E-5</v>
      </c>
      <c r="I715" s="509" t="s">
        <v>16</v>
      </c>
      <c r="J715" s="506"/>
      <c r="K715" s="503"/>
      <c r="L715" s="513">
        <v>0</v>
      </c>
      <c r="M715" s="506" t="s">
        <v>372</v>
      </c>
    </row>
    <row r="716" spans="1:13" ht="24">
      <c r="A716" s="500" t="s">
        <v>1143</v>
      </c>
      <c r="B716" s="501" t="s">
        <v>380</v>
      </c>
      <c r="C716" s="501" t="s">
        <v>1992</v>
      </c>
      <c r="D716" s="500" t="s">
        <v>360</v>
      </c>
      <c r="E716" s="501" t="s">
        <v>16</v>
      </c>
      <c r="F716" s="501" t="s">
        <v>35</v>
      </c>
      <c r="G716" s="500" t="s">
        <v>35</v>
      </c>
      <c r="H716" s="518">
        <v>6.7032400000000003E-4</v>
      </c>
      <c r="I716" s="510" t="s">
        <v>16</v>
      </c>
      <c r="J716" s="507"/>
      <c r="K716" s="501"/>
      <c r="L716" s="520">
        <v>0</v>
      </c>
      <c r="M716" s="507" t="s">
        <v>372</v>
      </c>
    </row>
    <row r="717" spans="1:13" ht="24">
      <c r="A717" s="502" t="s">
        <v>1143</v>
      </c>
      <c r="B717" s="503" t="s">
        <v>380</v>
      </c>
      <c r="C717" s="503" t="s">
        <v>1992</v>
      </c>
      <c r="D717" s="502" t="s">
        <v>360</v>
      </c>
      <c r="E717" s="503" t="s">
        <v>16</v>
      </c>
      <c r="F717" s="503" t="s">
        <v>35</v>
      </c>
      <c r="G717" s="502" t="s">
        <v>35</v>
      </c>
      <c r="H717" s="517">
        <v>1.155E-5</v>
      </c>
      <c r="I717" s="509" t="s">
        <v>16</v>
      </c>
      <c r="J717" s="506"/>
      <c r="K717" s="503"/>
      <c r="L717" s="513">
        <v>0</v>
      </c>
      <c r="M717" s="506" t="s">
        <v>372</v>
      </c>
    </row>
    <row r="718" spans="1:13" ht="24">
      <c r="A718" s="500" t="s">
        <v>1143</v>
      </c>
      <c r="B718" s="501" t="s">
        <v>380</v>
      </c>
      <c r="C718" s="501" t="s">
        <v>1992</v>
      </c>
      <c r="D718" s="500" t="s">
        <v>360</v>
      </c>
      <c r="E718" s="501" t="s">
        <v>16</v>
      </c>
      <c r="F718" s="501" t="s">
        <v>35</v>
      </c>
      <c r="G718" s="500" t="s">
        <v>35</v>
      </c>
      <c r="H718" s="518">
        <v>1.8929070000000001E-3</v>
      </c>
      <c r="I718" s="510" t="s">
        <v>16</v>
      </c>
      <c r="J718" s="507"/>
      <c r="K718" s="501"/>
      <c r="L718" s="520">
        <v>0</v>
      </c>
      <c r="M718" s="507" t="s">
        <v>372</v>
      </c>
    </row>
    <row r="719" spans="1:13" ht="24">
      <c r="A719" s="502" t="s">
        <v>1143</v>
      </c>
      <c r="B719" s="503" t="s">
        <v>380</v>
      </c>
      <c r="C719" s="503" t="s">
        <v>1992</v>
      </c>
      <c r="D719" s="502" t="s">
        <v>360</v>
      </c>
      <c r="E719" s="503" t="s">
        <v>16</v>
      </c>
      <c r="F719" s="503" t="s">
        <v>35</v>
      </c>
      <c r="G719" s="502" t="s">
        <v>35</v>
      </c>
      <c r="H719" s="517">
        <v>4.5000000000000003E-5</v>
      </c>
      <c r="I719" s="509" t="s">
        <v>16</v>
      </c>
      <c r="J719" s="506"/>
      <c r="K719" s="503"/>
      <c r="L719" s="513">
        <v>0</v>
      </c>
      <c r="M719" s="506" t="s">
        <v>372</v>
      </c>
    </row>
    <row r="720" spans="1:13" ht="24">
      <c r="A720" s="500" t="s">
        <v>381</v>
      </c>
      <c r="B720" s="501" t="s">
        <v>380</v>
      </c>
      <c r="C720" s="501" t="s">
        <v>1992</v>
      </c>
      <c r="D720" s="500" t="s">
        <v>360</v>
      </c>
      <c r="E720" s="501" t="s">
        <v>16</v>
      </c>
      <c r="F720" s="501" t="s">
        <v>35</v>
      </c>
      <c r="G720" s="500" t="s">
        <v>35</v>
      </c>
      <c r="H720" s="518">
        <v>1.82838E-4</v>
      </c>
      <c r="I720" s="510" t="s">
        <v>16</v>
      </c>
      <c r="J720" s="507"/>
      <c r="K720" s="501"/>
      <c r="L720" s="520">
        <v>0</v>
      </c>
      <c r="M720" s="507" t="s">
        <v>372</v>
      </c>
    </row>
    <row r="721" spans="1:13" ht="24">
      <c r="A721" s="502" t="s">
        <v>381</v>
      </c>
      <c r="B721" s="503" t="s">
        <v>380</v>
      </c>
      <c r="C721" s="503" t="s">
        <v>1992</v>
      </c>
      <c r="D721" s="502" t="s">
        <v>360</v>
      </c>
      <c r="E721" s="503" t="s">
        <v>16</v>
      </c>
      <c r="F721" s="503" t="s">
        <v>35</v>
      </c>
      <c r="G721" s="502" t="s">
        <v>35</v>
      </c>
      <c r="H721" s="517">
        <v>1.7381300000000001E-4</v>
      </c>
      <c r="I721" s="509" t="s">
        <v>16</v>
      </c>
      <c r="J721" s="506"/>
      <c r="K721" s="503"/>
      <c r="L721" s="513">
        <v>0</v>
      </c>
      <c r="M721" s="506" t="s">
        <v>372</v>
      </c>
    </row>
    <row r="722" spans="1:13" ht="24">
      <c r="A722" s="500" t="s">
        <v>381</v>
      </c>
      <c r="B722" s="501" t="s">
        <v>380</v>
      </c>
      <c r="C722" s="501" t="s">
        <v>1992</v>
      </c>
      <c r="D722" s="500" t="s">
        <v>360</v>
      </c>
      <c r="E722" s="501" t="s">
        <v>16</v>
      </c>
      <c r="F722" s="501" t="s">
        <v>35</v>
      </c>
      <c r="G722" s="500" t="s">
        <v>35</v>
      </c>
      <c r="H722" s="518">
        <v>1.2822800000000001E-4</v>
      </c>
      <c r="I722" s="510" t="s">
        <v>16</v>
      </c>
      <c r="J722" s="507"/>
      <c r="K722" s="501"/>
      <c r="L722" s="520">
        <v>0</v>
      </c>
      <c r="M722" s="507" t="s">
        <v>372</v>
      </c>
    </row>
    <row r="723" spans="1:13" ht="24">
      <c r="A723" s="502" t="s">
        <v>381</v>
      </c>
      <c r="B723" s="503" t="s">
        <v>380</v>
      </c>
      <c r="C723" s="503" t="s">
        <v>1992</v>
      </c>
      <c r="D723" s="502" t="s">
        <v>360</v>
      </c>
      <c r="E723" s="503" t="s">
        <v>16</v>
      </c>
      <c r="F723" s="503" t="s">
        <v>35</v>
      </c>
      <c r="G723" s="502" t="s">
        <v>35</v>
      </c>
      <c r="H723" s="517">
        <v>7.5028000000000001E-5</v>
      </c>
      <c r="I723" s="509" t="s">
        <v>16</v>
      </c>
      <c r="J723" s="506"/>
      <c r="K723" s="503"/>
      <c r="L723" s="513">
        <v>0</v>
      </c>
      <c r="M723" s="506" t="s">
        <v>372</v>
      </c>
    </row>
    <row r="724" spans="1:13" ht="24">
      <c r="A724" s="500" t="s">
        <v>381</v>
      </c>
      <c r="B724" s="501" t="s">
        <v>380</v>
      </c>
      <c r="C724" s="501" t="s">
        <v>1992</v>
      </c>
      <c r="D724" s="500" t="s">
        <v>360</v>
      </c>
      <c r="E724" s="501" t="s">
        <v>16</v>
      </c>
      <c r="F724" s="501" t="s">
        <v>35</v>
      </c>
      <c r="G724" s="500" t="s">
        <v>35</v>
      </c>
      <c r="H724" s="518">
        <v>8.3191999999999999E-5</v>
      </c>
      <c r="I724" s="510" t="s">
        <v>16</v>
      </c>
      <c r="J724" s="507"/>
      <c r="K724" s="501"/>
      <c r="L724" s="520">
        <v>0</v>
      </c>
      <c r="M724" s="507" t="s">
        <v>372</v>
      </c>
    </row>
    <row r="725" spans="1:13" ht="24">
      <c r="A725" s="502" t="s">
        <v>381</v>
      </c>
      <c r="B725" s="503" t="s">
        <v>380</v>
      </c>
      <c r="C725" s="503" t="s">
        <v>1992</v>
      </c>
      <c r="D725" s="502" t="s">
        <v>360</v>
      </c>
      <c r="E725" s="503" t="s">
        <v>16</v>
      </c>
      <c r="F725" s="503" t="s">
        <v>35</v>
      </c>
      <c r="G725" s="502" t="s">
        <v>35</v>
      </c>
      <c r="H725" s="517">
        <v>9.8882000000000006E-5</v>
      </c>
      <c r="I725" s="509" t="s">
        <v>16</v>
      </c>
      <c r="J725" s="506"/>
      <c r="K725" s="503"/>
      <c r="L725" s="513">
        <v>0</v>
      </c>
      <c r="M725" s="506" t="s">
        <v>372</v>
      </c>
    </row>
    <row r="726" spans="1:13" ht="24">
      <c r="A726" s="500" t="s">
        <v>381</v>
      </c>
      <c r="B726" s="501" t="s">
        <v>380</v>
      </c>
      <c r="C726" s="501" t="s">
        <v>1992</v>
      </c>
      <c r="D726" s="500" t="s">
        <v>360</v>
      </c>
      <c r="E726" s="501" t="s">
        <v>16</v>
      </c>
      <c r="F726" s="501" t="s">
        <v>35</v>
      </c>
      <c r="G726" s="500" t="s">
        <v>35</v>
      </c>
      <c r="H726" s="518">
        <v>7.7170999999999997E-5</v>
      </c>
      <c r="I726" s="510" t="s">
        <v>16</v>
      </c>
      <c r="J726" s="507"/>
      <c r="K726" s="501"/>
      <c r="L726" s="520">
        <v>0</v>
      </c>
      <c r="M726" s="507" t="s">
        <v>372</v>
      </c>
    </row>
    <row r="727" spans="1:13" ht="24">
      <c r="A727" s="502" t="s">
        <v>381</v>
      </c>
      <c r="B727" s="503" t="s">
        <v>380</v>
      </c>
      <c r="C727" s="503" t="s">
        <v>1992</v>
      </c>
      <c r="D727" s="502" t="s">
        <v>360</v>
      </c>
      <c r="E727" s="503" t="s">
        <v>16</v>
      </c>
      <c r="F727" s="503" t="s">
        <v>35</v>
      </c>
      <c r="G727" s="502" t="s">
        <v>35</v>
      </c>
      <c r="H727" s="517">
        <v>9.3577000000000002E-5</v>
      </c>
      <c r="I727" s="509" t="s">
        <v>16</v>
      </c>
      <c r="J727" s="506"/>
      <c r="K727" s="503"/>
      <c r="L727" s="513">
        <v>0</v>
      </c>
      <c r="M727" s="506" t="s">
        <v>372</v>
      </c>
    </row>
    <row r="728" spans="1:13" ht="24">
      <c r="A728" s="500" t="s">
        <v>381</v>
      </c>
      <c r="B728" s="501" t="s">
        <v>380</v>
      </c>
      <c r="C728" s="501" t="s">
        <v>1992</v>
      </c>
      <c r="D728" s="500" t="s">
        <v>360</v>
      </c>
      <c r="E728" s="501" t="s">
        <v>16</v>
      </c>
      <c r="F728" s="501" t="s">
        <v>35</v>
      </c>
      <c r="G728" s="500" t="s">
        <v>35</v>
      </c>
      <c r="H728" s="518">
        <v>1.1160200000000001E-4</v>
      </c>
      <c r="I728" s="510" t="s">
        <v>16</v>
      </c>
      <c r="J728" s="507"/>
      <c r="K728" s="501"/>
      <c r="L728" s="520">
        <v>0</v>
      </c>
      <c r="M728" s="507" t="s">
        <v>372</v>
      </c>
    </row>
    <row r="729" spans="1:13" ht="24">
      <c r="A729" s="502" t="s">
        <v>381</v>
      </c>
      <c r="B729" s="503" t="s">
        <v>380</v>
      </c>
      <c r="C729" s="503" t="s">
        <v>1992</v>
      </c>
      <c r="D729" s="502" t="s">
        <v>360</v>
      </c>
      <c r="E729" s="503" t="s">
        <v>16</v>
      </c>
      <c r="F729" s="503" t="s">
        <v>35</v>
      </c>
      <c r="G729" s="502" t="s">
        <v>35</v>
      </c>
      <c r="H729" s="517">
        <v>8.3201000000000005E-5</v>
      </c>
      <c r="I729" s="509" t="s">
        <v>16</v>
      </c>
      <c r="J729" s="506"/>
      <c r="K729" s="503"/>
      <c r="L729" s="513">
        <v>0</v>
      </c>
      <c r="M729" s="506" t="s">
        <v>372</v>
      </c>
    </row>
    <row r="730" spans="1:13" ht="24">
      <c r="A730" s="500" t="s">
        <v>381</v>
      </c>
      <c r="B730" s="501" t="s">
        <v>380</v>
      </c>
      <c r="C730" s="501" t="s">
        <v>1992</v>
      </c>
      <c r="D730" s="500" t="s">
        <v>360</v>
      </c>
      <c r="E730" s="501" t="s">
        <v>16</v>
      </c>
      <c r="F730" s="501" t="s">
        <v>35</v>
      </c>
      <c r="G730" s="500" t="s">
        <v>35</v>
      </c>
      <c r="H730" s="518">
        <v>1E-3</v>
      </c>
      <c r="I730" s="510" t="s">
        <v>16</v>
      </c>
      <c r="J730" s="507"/>
      <c r="K730" s="501"/>
      <c r="L730" s="520">
        <v>0</v>
      </c>
      <c r="M730" s="507" t="s">
        <v>372</v>
      </c>
    </row>
    <row r="731" spans="1:13" ht="24">
      <c r="A731" s="502" t="s">
        <v>381</v>
      </c>
      <c r="B731" s="503" t="s">
        <v>380</v>
      </c>
      <c r="C731" s="503" t="s">
        <v>1992</v>
      </c>
      <c r="D731" s="502" t="s">
        <v>360</v>
      </c>
      <c r="E731" s="503" t="s">
        <v>16</v>
      </c>
      <c r="F731" s="503" t="s">
        <v>35</v>
      </c>
      <c r="G731" s="502" t="s">
        <v>35</v>
      </c>
      <c r="H731" s="517">
        <v>5.0000000000000001E-4</v>
      </c>
      <c r="I731" s="509" t="s">
        <v>16</v>
      </c>
      <c r="J731" s="506"/>
      <c r="K731" s="503"/>
      <c r="L731" s="513">
        <v>0</v>
      </c>
      <c r="M731" s="506" t="s">
        <v>372</v>
      </c>
    </row>
    <row r="732" spans="1:13" ht="24">
      <c r="A732" s="500" t="s">
        <v>381</v>
      </c>
      <c r="B732" s="501" t="s">
        <v>380</v>
      </c>
      <c r="C732" s="501" t="s">
        <v>1992</v>
      </c>
      <c r="D732" s="500" t="s">
        <v>360</v>
      </c>
      <c r="E732" s="501" t="s">
        <v>16</v>
      </c>
      <c r="F732" s="501" t="s">
        <v>35</v>
      </c>
      <c r="G732" s="500" t="s">
        <v>35</v>
      </c>
      <c r="H732" s="518">
        <v>1.4999999999999999E-4</v>
      </c>
      <c r="I732" s="510" t="s">
        <v>16</v>
      </c>
      <c r="J732" s="507"/>
      <c r="K732" s="501"/>
      <c r="L732" s="520">
        <v>0</v>
      </c>
      <c r="M732" s="507" t="s">
        <v>372</v>
      </c>
    </row>
    <row r="733" spans="1:13" ht="24">
      <c r="A733" s="502" t="s">
        <v>381</v>
      </c>
      <c r="B733" s="503" t="s">
        <v>380</v>
      </c>
      <c r="C733" s="503" t="s">
        <v>1992</v>
      </c>
      <c r="D733" s="502" t="s">
        <v>360</v>
      </c>
      <c r="E733" s="503" t="s">
        <v>16</v>
      </c>
      <c r="F733" s="503" t="s">
        <v>35</v>
      </c>
      <c r="G733" s="502" t="s">
        <v>35</v>
      </c>
      <c r="H733" s="517">
        <v>3.1127500000000002E-4</v>
      </c>
      <c r="I733" s="509" t="s">
        <v>16</v>
      </c>
      <c r="J733" s="506"/>
      <c r="K733" s="503"/>
      <c r="L733" s="513">
        <v>0</v>
      </c>
      <c r="M733" s="506" t="s">
        <v>372</v>
      </c>
    </row>
    <row r="734" spans="1:13" ht="24">
      <c r="A734" s="500" t="s">
        <v>381</v>
      </c>
      <c r="B734" s="501" t="s">
        <v>380</v>
      </c>
      <c r="C734" s="501" t="s">
        <v>1992</v>
      </c>
      <c r="D734" s="500" t="s">
        <v>360</v>
      </c>
      <c r="E734" s="501" t="s">
        <v>16</v>
      </c>
      <c r="F734" s="501" t="s">
        <v>35</v>
      </c>
      <c r="G734" s="500" t="s">
        <v>35</v>
      </c>
      <c r="H734" s="518">
        <v>2.5792499999999999E-4</v>
      </c>
      <c r="I734" s="510" t="s">
        <v>16</v>
      </c>
      <c r="J734" s="507"/>
      <c r="K734" s="501"/>
      <c r="L734" s="520">
        <v>0</v>
      </c>
      <c r="M734" s="507" t="s">
        <v>372</v>
      </c>
    </row>
    <row r="735" spans="1:13" ht="24">
      <c r="A735" s="502" t="s">
        <v>381</v>
      </c>
      <c r="B735" s="503" t="s">
        <v>380</v>
      </c>
      <c r="C735" s="503" t="s">
        <v>1992</v>
      </c>
      <c r="D735" s="502" t="s">
        <v>360</v>
      </c>
      <c r="E735" s="503" t="s">
        <v>16</v>
      </c>
      <c r="F735" s="503" t="s">
        <v>35</v>
      </c>
      <c r="G735" s="502" t="s">
        <v>35</v>
      </c>
      <c r="H735" s="517">
        <v>6.8458000000000001E-5</v>
      </c>
      <c r="I735" s="509" t="s">
        <v>16</v>
      </c>
      <c r="J735" s="506"/>
      <c r="K735" s="503"/>
      <c r="L735" s="513">
        <v>0</v>
      </c>
      <c r="M735" s="506" t="s">
        <v>372</v>
      </c>
    </row>
    <row r="736" spans="1:13" ht="24">
      <c r="A736" s="500" t="s">
        <v>381</v>
      </c>
      <c r="B736" s="501" t="s">
        <v>380</v>
      </c>
      <c r="C736" s="501" t="s">
        <v>1992</v>
      </c>
      <c r="D736" s="500" t="s">
        <v>360</v>
      </c>
      <c r="E736" s="501" t="s">
        <v>16</v>
      </c>
      <c r="F736" s="501" t="s">
        <v>35</v>
      </c>
      <c r="G736" s="500" t="s">
        <v>35</v>
      </c>
      <c r="H736" s="518">
        <v>5.0000000000000001E-4</v>
      </c>
      <c r="I736" s="510" t="s">
        <v>16</v>
      </c>
      <c r="J736" s="507"/>
      <c r="K736" s="501"/>
      <c r="L736" s="520">
        <v>0</v>
      </c>
      <c r="M736" s="507" t="s">
        <v>372</v>
      </c>
    </row>
    <row r="737" spans="1:13" ht="24">
      <c r="A737" s="502" t="s">
        <v>383</v>
      </c>
      <c r="B737" s="503" t="s">
        <v>380</v>
      </c>
      <c r="C737" s="503" t="s">
        <v>1992</v>
      </c>
      <c r="D737" s="502" t="s">
        <v>360</v>
      </c>
      <c r="E737" s="503" t="s">
        <v>16</v>
      </c>
      <c r="F737" s="503" t="s">
        <v>35</v>
      </c>
      <c r="G737" s="502" t="s">
        <v>35</v>
      </c>
      <c r="H737" s="517">
        <v>2.531E-6</v>
      </c>
      <c r="I737" s="509" t="s">
        <v>16</v>
      </c>
      <c r="J737" s="506"/>
      <c r="K737" s="503"/>
      <c r="L737" s="513">
        <v>0</v>
      </c>
      <c r="M737" s="506" t="s">
        <v>372</v>
      </c>
    </row>
    <row r="738" spans="1:13" ht="24">
      <c r="A738" s="500" t="s">
        <v>383</v>
      </c>
      <c r="B738" s="501" t="s">
        <v>380</v>
      </c>
      <c r="C738" s="501" t="s">
        <v>1992</v>
      </c>
      <c r="D738" s="500" t="s">
        <v>360</v>
      </c>
      <c r="E738" s="501" t="s">
        <v>16</v>
      </c>
      <c r="F738" s="501" t="s">
        <v>35</v>
      </c>
      <c r="G738" s="500" t="s">
        <v>35</v>
      </c>
      <c r="H738" s="518">
        <v>2.531E-6</v>
      </c>
      <c r="I738" s="510" t="s">
        <v>16</v>
      </c>
      <c r="J738" s="507"/>
      <c r="K738" s="501"/>
      <c r="L738" s="520">
        <v>0</v>
      </c>
      <c r="M738" s="507" t="s">
        <v>372</v>
      </c>
    </row>
    <row r="739" spans="1:13" ht="24">
      <c r="A739" s="502" t="s">
        <v>383</v>
      </c>
      <c r="B739" s="503" t="s">
        <v>380</v>
      </c>
      <c r="C739" s="503" t="s">
        <v>1992</v>
      </c>
      <c r="D739" s="502" t="s">
        <v>360</v>
      </c>
      <c r="E739" s="503" t="s">
        <v>16</v>
      </c>
      <c r="F739" s="503" t="s">
        <v>35</v>
      </c>
      <c r="G739" s="502" t="s">
        <v>35</v>
      </c>
      <c r="H739" s="517">
        <v>1.2E-5</v>
      </c>
      <c r="I739" s="509" t="s">
        <v>16</v>
      </c>
      <c r="J739" s="506"/>
      <c r="K739" s="503"/>
      <c r="L739" s="513">
        <v>0</v>
      </c>
      <c r="M739" s="506" t="s">
        <v>372</v>
      </c>
    </row>
    <row r="740" spans="1:13" ht="36">
      <c r="A740" s="500" t="s">
        <v>1137</v>
      </c>
      <c r="B740" s="501" t="s">
        <v>380</v>
      </c>
      <c r="C740" s="501" t="s">
        <v>1992</v>
      </c>
      <c r="D740" s="500" t="s">
        <v>360</v>
      </c>
      <c r="E740" s="501" t="s">
        <v>16</v>
      </c>
      <c r="F740" s="501" t="s">
        <v>35</v>
      </c>
      <c r="G740" s="500" t="s">
        <v>35</v>
      </c>
      <c r="H740" s="518">
        <v>5.8279499999999999E-4</v>
      </c>
      <c r="I740" s="510" t="s">
        <v>16</v>
      </c>
      <c r="J740" s="507"/>
      <c r="K740" s="501"/>
      <c r="L740" s="520">
        <v>0</v>
      </c>
      <c r="M740" s="507" t="s">
        <v>372</v>
      </c>
    </row>
    <row r="741" spans="1:13" ht="24">
      <c r="A741" s="502" t="s">
        <v>5</v>
      </c>
      <c r="B741" s="503" t="s">
        <v>380</v>
      </c>
      <c r="C741" s="503" t="s">
        <v>1992</v>
      </c>
      <c r="D741" s="502" t="s">
        <v>360</v>
      </c>
      <c r="E741" s="503" t="s">
        <v>16</v>
      </c>
      <c r="F741" s="503" t="s">
        <v>35</v>
      </c>
      <c r="G741" s="502" t="s">
        <v>35</v>
      </c>
      <c r="H741" s="517">
        <v>1.0857999999999999E-4</v>
      </c>
      <c r="I741" s="509" t="s">
        <v>16</v>
      </c>
      <c r="J741" s="506"/>
      <c r="K741" s="503"/>
      <c r="L741" s="513">
        <v>0</v>
      </c>
      <c r="M741" s="506" t="s">
        <v>372</v>
      </c>
    </row>
    <row r="742" spans="1:13" ht="24">
      <c r="A742" s="500" t="s">
        <v>5</v>
      </c>
      <c r="B742" s="501" t="s">
        <v>380</v>
      </c>
      <c r="C742" s="501" t="s">
        <v>1992</v>
      </c>
      <c r="D742" s="500" t="s">
        <v>360</v>
      </c>
      <c r="E742" s="501" t="s">
        <v>16</v>
      </c>
      <c r="F742" s="501" t="s">
        <v>35</v>
      </c>
      <c r="G742" s="500" t="s">
        <v>35</v>
      </c>
      <c r="H742" s="518">
        <v>2.7866799999999998E-4</v>
      </c>
      <c r="I742" s="510" t="s">
        <v>16</v>
      </c>
      <c r="J742" s="507"/>
      <c r="K742" s="501"/>
      <c r="L742" s="520">
        <v>0</v>
      </c>
      <c r="M742" s="507" t="s">
        <v>372</v>
      </c>
    </row>
    <row r="743" spans="1:13" ht="24">
      <c r="A743" s="502" t="s">
        <v>9</v>
      </c>
      <c r="B743" s="503" t="s">
        <v>380</v>
      </c>
      <c r="C743" s="503" t="s">
        <v>1992</v>
      </c>
      <c r="D743" s="502" t="s">
        <v>360</v>
      </c>
      <c r="E743" s="503" t="s">
        <v>16</v>
      </c>
      <c r="F743" s="503" t="s">
        <v>35</v>
      </c>
      <c r="G743" s="502" t="s">
        <v>35</v>
      </c>
      <c r="H743" s="517">
        <v>6.0499999999999996E-4</v>
      </c>
      <c r="I743" s="509" t="s">
        <v>16</v>
      </c>
      <c r="J743" s="506"/>
      <c r="K743" s="503"/>
      <c r="L743" s="513">
        <v>0</v>
      </c>
      <c r="M743" s="506" t="s">
        <v>372</v>
      </c>
    </row>
    <row r="744" spans="1:13" ht="24">
      <c r="A744" s="500" t="s">
        <v>387</v>
      </c>
      <c r="B744" s="501" t="s">
        <v>380</v>
      </c>
      <c r="C744" s="501" t="s">
        <v>1992</v>
      </c>
      <c r="D744" s="500" t="s">
        <v>360</v>
      </c>
      <c r="E744" s="501" t="s">
        <v>16</v>
      </c>
      <c r="F744" s="501" t="s">
        <v>35</v>
      </c>
      <c r="G744" s="500" t="s">
        <v>35</v>
      </c>
      <c r="H744" s="518">
        <v>5.9383600000000004E-4</v>
      </c>
      <c r="I744" s="510" t="s">
        <v>16</v>
      </c>
      <c r="J744" s="507"/>
      <c r="K744" s="501"/>
      <c r="L744" s="520">
        <v>0</v>
      </c>
      <c r="M744" s="507" t="s">
        <v>372</v>
      </c>
    </row>
    <row r="745" spans="1:13" ht="24">
      <c r="A745" s="502" t="s">
        <v>387</v>
      </c>
      <c r="B745" s="503" t="s">
        <v>380</v>
      </c>
      <c r="C745" s="503" t="s">
        <v>1992</v>
      </c>
      <c r="D745" s="502" t="s">
        <v>360</v>
      </c>
      <c r="E745" s="503" t="s">
        <v>16</v>
      </c>
      <c r="F745" s="503" t="s">
        <v>35</v>
      </c>
      <c r="G745" s="502" t="s">
        <v>35</v>
      </c>
      <c r="H745" s="517">
        <v>4.4886699999999998E-4</v>
      </c>
      <c r="I745" s="509" t="s">
        <v>16</v>
      </c>
      <c r="J745" s="506"/>
      <c r="K745" s="503"/>
      <c r="L745" s="513">
        <v>0</v>
      </c>
      <c r="M745" s="506" t="s">
        <v>372</v>
      </c>
    </row>
    <row r="746" spans="1:13" ht="24">
      <c r="A746" s="500" t="s">
        <v>387</v>
      </c>
      <c r="B746" s="501" t="s">
        <v>380</v>
      </c>
      <c r="C746" s="501" t="s">
        <v>1992</v>
      </c>
      <c r="D746" s="500" t="s">
        <v>360</v>
      </c>
      <c r="E746" s="501" t="s">
        <v>16</v>
      </c>
      <c r="F746" s="501" t="s">
        <v>35</v>
      </c>
      <c r="G746" s="500" t="s">
        <v>35</v>
      </c>
      <c r="H746" s="518">
        <v>4.8911500000000004E-4</v>
      </c>
      <c r="I746" s="510" t="s">
        <v>16</v>
      </c>
      <c r="J746" s="507"/>
      <c r="K746" s="501"/>
      <c r="L746" s="520">
        <v>0</v>
      </c>
      <c r="M746" s="507" t="s">
        <v>372</v>
      </c>
    </row>
    <row r="747" spans="1:13" ht="24">
      <c r="A747" s="502" t="s">
        <v>387</v>
      </c>
      <c r="B747" s="503" t="s">
        <v>380</v>
      </c>
      <c r="C747" s="503" t="s">
        <v>1992</v>
      </c>
      <c r="D747" s="502" t="s">
        <v>360</v>
      </c>
      <c r="E747" s="503" t="s">
        <v>16</v>
      </c>
      <c r="F747" s="503" t="s">
        <v>35</v>
      </c>
      <c r="G747" s="502" t="s">
        <v>35</v>
      </c>
      <c r="H747" s="517">
        <v>5.4541300000000002E-4</v>
      </c>
      <c r="I747" s="509" t="s">
        <v>16</v>
      </c>
      <c r="J747" s="506"/>
      <c r="K747" s="503"/>
      <c r="L747" s="513">
        <v>0</v>
      </c>
      <c r="M747" s="506" t="s">
        <v>372</v>
      </c>
    </row>
    <row r="748" spans="1:13" ht="24">
      <c r="A748" s="500" t="s">
        <v>387</v>
      </c>
      <c r="B748" s="501" t="s">
        <v>380</v>
      </c>
      <c r="C748" s="501" t="s">
        <v>1992</v>
      </c>
      <c r="D748" s="500" t="s">
        <v>360</v>
      </c>
      <c r="E748" s="501" t="s">
        <v>16</v>
      </c>
      <c r="F748" s="501" t="s">
        <v>35</v>
      </c>
      <c r="G748" s="500" t="s">
        <v>35</v>
      </c>
      <c r="H748" s="518">
        <v>5.5153999999999999E-4</v>
      </c>
      <c r="I748" s="510" t="s">
        <v>16</v>
      </c>
      <c r="J748" s="507"/>
      <c r="K748" s="501"/>
      <c r="L748" s="520">
        <v>0</v>
      </c>
      <c r="M748" s="507" t="s">
        <v>372</v>
      </c>
    </row>
    <row r="749" spans="1:13" ht="24">
      <c r="A749" s="502" t="s">
        <v>387</v>
      </c>
      <c r="B749" s="503" t="s">
        <v>380</v>
      </c>
      <c r="C749" s="503" t="s">
        <v>1992</v>
      </c>
      <c r="D749" s="502" t="s">
        <v>360</v>
      </c>
      <c r="E749" s="503" t="s">
        <v>16</v>
      </c>
      <c r="F749" s="503" t="s">
        <v>35</v>
      </c>
      <c r="G749" s="502" t="s">
        <v>35</v>
      </c>
      <c r="H749" s="517">
        <v>1.3954000000000001E-4</v>
      </c>
      <c r="I749" s="509" t="s">
        <v>16</v>
      </c>
      <c r="J749" s="506"/>
      <c r="K749" s="503"/>
      <c r="L749" s="513">
        <v>0</v>
      </c>
      <c r="M749" s="506" t="s">
        <v>372</v>
      </c>
    </row>
    <row r="750" spans="1:13" ht="24">
      <c r="A750" s="500" t="s">
        <v>387</v>
      </c>
      <c r="B750" s="501" t="s">
        <v>380</v>
      </c>
      <c r="C750" s="501" t="s">
        <v>1992</v>
      </c>
      <c r="D750" s="500" t="s">
        <v>360</v>
      </c>
      <c r="E750" s="501" t="s">
        <v>16</v>
      </c>
      <c r="F750" s="501" t="s">
        <v>35</v>
      </c>
      <c r="G750" s="500" t="s">
        <v>35</v>
      </c>
      <c r="H750" s="518">
        <v>4.8399999999999997E-5</v>
      </c>
      <c r="I750" s="510" t="s">
        <v>16</v>
      </c>
      <c r="J750" s="507"/>
      <c r="K750" s="501"/>
      <c r="L750" s="520">
        <v>0</v>
      </c>
      <c r="M750" s="507" t="s">
        <v>372</v>
      </c>
    </row>
    <row r="751" spans="1:13" ht="24">
      <c r="A751" s="502" t="s">
        <v>387</v>
      </c>
      <c r="B751" s="503" t="s">
        <v>380</v>
      </c>
      <c r="C751" s="503" t="s">
        <v>1992</v>
      </c>
      <c r="D751" s="502" t="s">
        <v>360</v>
      </c>
      <c r="E751" s="503" t="s">
        <v>16</v>
      </c>
      <c r="F751" s="503" t="s">
        <v>35</v>
      </c>
      <c r="G751" s="502" t="s">
        <v>35</v>
      </c>
      <c r="H751" s="517">
        <v>2.9163099999999999E-4</v>
      </c>
      <c r="I751" s="509" t="s">
        <v>16</v>
      </c>
      <c r="J751" s="506"/>
      <c r="K751" s="503"/>
      <c r="L751" s="513">
        <v>0</v>
      </c>
      <c r="M751" s="506" t="s">
        <v>372</v>
      </c>
    </row>
    <row r="752" spans="1:13" ht="24">
      <c r="A752" s="500" t="s">
        <v>1104</v>
      </c>
      <c r="B752" s="501" t="s">
        <v>380</v>
      </c>
      <c r="C752" s="501" t="s">
        <v>1992</v>
      </c>
      <c r="D752" s="500" t="s">
        <v>2016</v>
      </c>
      <c r="E752" s="501" t="s">
        <v>16</v>
      </c>
      <c r="F752" s="501" t="s">
        <v>35</v>
      </c>
      <c r="G752" s="500" t="s">
        <v>35</v>
      </c>
      <c r="H752" s="518">
        <v>4.4749999999999998E-3</v>
      </c>
      <c r="I752" s="510" t="s">
        <v>16</v>
      </c>
      <c r="J752" s="507"/>
      <c r="K752" s="501"/>
      <c r="L752" s="520">
        <v>0</v>
      </c>
      <c r="M752" s="507" t="s">
        <v>372</v>
      </c>
    </row>
    <row r="753" spans="1:13" ht="48">
      <c r="A753" s="502" t="s">
        <v>1112</v>
      </c>
      <c r="B753" s="503" t="s">
        <v>380</v>
      </c>
      <c r="C753" s="503" t="s">
        <v>1992</v>
      </c>
      <c r="D753" s="502" t="s">
        <v>2016</v>
      </c>
      <c r="E753" s="503" t="s">
        <v>16</v>
      </c>
      <c r="F753" s="503" t="s">
        <v>35</v>
      </c>
      <c r="G753" s="502" t="s">
        <v>35</v>
      </c>
      <c r="H753" s="517">
        <v>2.4314250000000001E-3</v>
      </c>
      <c r="I753" s="509" t="s">
        <v>16</v>
      </c>
      <c r="J753" s="506"/>
      <c r="K753" s="503"/>
      <c r="L753" s="513">
        <v>0</v>
      </c>
      <c r="M753" s="506" t="s">
        <v>372</v>
      </c>
    </row>
    <row r="754" spans="1:13" ht="24">
      <c r="A754" s="500" t="s">
        <v>1135</v>
      </c>
      <c r="B754" s="501" t="s">
        <v>380</v>
      </c>
      <c r="C754" s="501" t="s">
        <v>1992</v>
      </c>
      <c r="D754" s="500" t="s">
        <v>2016</v>
      </c>
      <c r="E754" s="501" t="s">
        <v>16</v>
      </c>
      <c r="F754" s="501" t="s">
        <v>35</v>
      </c>
      <c r="G754" s="500" t="s">
        <v>35</v>
      </c>
      <c r="H754" s="518">
        <v>1.5E-5</v>
      </c>
      <c r="I754" s="510" t="s">
        <v>16</v>
      </c>
      <c r="J754" s="507"/>
      <c r="K754" s="501"/>
      <c r="L754" s="520">
        <v>0</v>
      </c>
      <c r="M754" s="507" t="s">
        <v>372</v>
      </c>
    </row>
    <row r="755" spans="1:13" ht="24">
      <c r="A755" s="502" t="s">
        <v>1135</v>
      </c>
      <c r="B755" s="503" t="s">
        <v>380</v>
      </c>
      <c r="C755" s="503" t="s">
        <v>1992</v>
      </c>
      <c r="D755" s="502" t="s">
        <v>2016</v>
      </c>
      <c r="E755" s="503" t="s">
        <v>16</v>
      </c>
      <c r="F755" s="503" t="s">
        <v>35</v>
      </c>
      <c r="G755" s="502" t="s">
        <v>35</v>
      </c>
      <c r="H755" s="517">
        <v>1.5E-5</v>
      </c>
      <c r="I755" s="509" t="s">
        <v>16</v>
      </c>
      <c r="J755" s="506"/>
      <c r="K755" s="503"/>
      <c r="L755" s="513">
        <v>0</v>
      </c>
      <c r="M755" s="506" t="s">
        <v>372</v>
      </c>
    </row>
    <row r="756" spans="1:13">
      <c r="A756" s="500" t="s">
        <v>7</v>
      </c>
      <c r="B756" s="501" t="s">
        <v>380</v>
      </c>
      <c r="C756" s="501" t="s">
        <v>1992</v>
      </c>
      <c r="D756" s="500" t="s">
        <v>2016</v>
      </c>
      <c r="E756" s="501" t="s">
        <v>16</v>
      </c>
      <c r="F756" s="501" t="s">
        <v>35</v>
      </c>
      <c r="G756" s="500" t="s">
        <v>35</v>
      </c>
      <c r="H756" s="518">
        <v>1.38265E-3</v>
      </c>
      <c r="I756" s="510" t="s">
        <v>16</v>
      </c>
      <c r="J756" s="507"/>
      <c r="K756" s="501"/>
      <c r="L756" s="520">
        <v>0</v>
      </c>
      <c r="M756" s="507" t="s">
        <v>372</v>
      </c>
    </row>
    <row r="757" spans="1:13">
      <c r="A757" s="502" t="s">
        <v>7</v>
      </c>
      <c r="B757" s="503" t="s">
        <v>380</v>
      </c>
      <c r="C757" s="503" t="s">
        <v>1992</v>
      </c>
      <c r="D757" s="502" t="s">
        <v>2016</v>
      </c>
      <c r="E757" s="503" t="s">
        <v>16</v>
      </c>
      <c r="F757" s="503" t="s">
        <v>35</v>
      </c>
      <c r="G757" s="502" t="s">
        <v>35</v>
      </c>
      <c r="H757" s="517">
        <v>4.0000000000000001E-3</v>
      </c>
      <c r="I757" s="509" t="s">
        <v>16</v>
      </c>
      <c r="J757" s="506"/>
      <c r="K757" s="503"/>
      <c r="L757" s="513">
        <v>0</v>
      </c>
      <c r="M757" s="506" t="s">
        <v>372</v>
      </c>
    </row>
    <row r="758" spans="1:13" ht="36">
      <c r="A758" s="500" t="s">
        <v>1100</v>
      </c>
      <c r="B758" s="501" t="s">
        <v>380</v>
      </c>
      <c r="C758" s="501" t="s">
        <v>1992</v>
      </c>
      <c r="D758" s="500" t="s">
        <v>2016</v>
      </c>
      <c r="E758" s="501" t="s">
        <v>16</v>
      </c>
      <c r="F758" s="501" t="s">
        <v>35</v>
      </c>
      <c r="G758" s="500" t="s">
        <v>35</v>
      </c>
      <c r="H758" s="518">
        <v>1.0356250000000001E-3</v>
      </c>
      <c r="I758" s="510" t="s">
        <v>16</v>
      </c>
      <c r="J758" s="507"/>
      <c r="K758" s="501"/>
      <c r="L758" s="520">
        <v>0</v>
      </c>
      <c r="M758" s="507" t="s">
        <v>372</v>
      </c>
    </row>
    <row r="759" spans="1:13" ht="36">
      <c r="A759" s="502" t="s">
        <v>1098</v>
      </c>
      <c r="B759" s="503" t="s">
        <v>380</v>
      </c>
      <c r="C759" s="503" t="s">
        <v>1992</v>
      </c>
      <c r="D759" s="502" t="s">
        <v>2016</v>
      </c>
      <c r="E759" s="503" t="s">
        <v>16</v>
      </c>
      <c r="F759" s="503" t="s">
        <v>35</v>
      </c>
      <c r="G759" s="502" t="s">
        <v>35</v>
      </c>
      <c r="H759" s="517">
        <v>4.0615E-3</v>
      </c>
      <c r="I759" s="509" t="s">
        <v>16</v>
      </c>
      <c r="J759" s="506"/>
      <c r="K759" s="503"/>
      <c r="L759" s="513">
        <v>0</v>
      </c>
      <c r="M759" s="506" t="s">
        <v>372</v>
      </c>
    </row>
    <row r="760" spans="1:13" ht="24">
      <c r="A760" s="500" t="s">
        <v>277</v>
      </c>
      <c r="B760" s="501" t="s">
        <v>380</v>
      </c>
      <c r="C760" s="501" t="s">
        <v>1992</v>
      </c>
      <c r="D760" s="500" t="s">
        <v>2016</v>
      </c>
      <c r="E760" s="501" t="s">
        <v>16</v>
      </c>
      <c r="F760" s="501" t="s">
        <v>35</v>
      </c>
      <c r="G760" s="500" t="s">
        <v>35</v>
      </c>
      <c r="H760" s="518">
        <v>2.3005249999999999E-3</v>
      </c>
      <c r="I760" s="510" t="s">
        <v>16</v>
      </c>
      <c r="J760" s="507"/>
      <c r="K760" s="501"/>
      <c r="L760" s="520">
        <v>0</v>
      </c>
      <c r="M760" s="507" t="s">
        <v>372</v>
      </c>
    </row>
    <row r="761" spans="1:13" ht="24">
      <c r="A761" s="502" t="s">
        <v>277</v>
      </c>
      <c r="B761" s="503" t="s">
        <v>380</v>
      </c>
      <c r="C761" s="503" t="s">
        <v>1992</v>
      </c>
      <c r="D761" s="502" t="s">
        <v>2016</v>
      </c>
      <c r="E761" s="503" t="s">
        <v>16</v>
      </c>
      <c r="F761" s="503" t="s">
        <v>35</v>
      </c>
      <c r="G761" s="502" t="s">
        <v>35</v>
      </c>
      <c r="H761" s="517">
        <v>2.3005249999999999E-3</v>
      </c>
      <c r="I761" s="509" t="s">
        <v>16</v>
      </c>
      <c r="J761" s="506"/>
      <c r="K761" s="503"/>
      <c r="L761" s="513">
        <v>0</v>
      </c>
      <c r="M761" s="506" t="s">
        <v>372</v>
      </c>
    </row>
    <row r="762" spans="1:13" ht="24">
      <c r="A762" s="500" t="s">
        <v>381</v>
      </c>
      <c r="B762" s="501" t="s">
        <v>380</v>
      </c>
      <c r="C762" s="501" t="s">
        <v>1992</v>
      </c>
      <c r="D762" s="500" t="s">
        <v>2016</v>
      </c>
      <c r="E762" s="501" t="s">
        <v>16</v>
      </c>
      <c r="F762" s="501" t="s">
        <v>35</v>
      </c>
      <c r="G762" s="500" t="s">
        <v>35</v>
      </c>
      <c r="H762" s="518">
        <v>2E-3</v>
      </c>
      <c r="I762" s="510" t="s">
        <v>16</v>
      </c>
      <c r="J762" s="507"/>
      <c r="K762" s="501"/>
      <c r="L762" s="520">
        <v>0</v>
      </c>
      <c r="M762" s="507" t="s">
        <v>372</v>
      </c>
    </row>
    <row r="763" spans="1:13" ht="24">
      <c r="A763" s="502" t="s">
        <v>381</v>
      </c>
      <c r="B763" s="503" t="s">
        <v>380</v>
      </c>
      <c r="C763" s="503" t="s">
        <v>1992</v>
      </c>
      <c r="D763" s="502" t="s">
        <v>2016</v>
      </c>
      <c r="E763" s="503" t="s">
        <v>16</v>
      </c>
      <c r="F763" s="503" t="s">
        <v>35</v>
      </c>
      <c r="G763" s="502" t="s">
        <v>35</v>
      </c>
      <c r="H763" s="517">
        <v>5.2667499999999999E-4</v>
      </c>
      <c r="I763" s="509" t="s">
        <v>16</v>
      </c>
      <c r="J763" s="506"/>
      <c r="K763" s="503"/>
      <c r="L763" s="513">
        <v>0</v>
      </c>
      <c r="M763" s="506" t="s">
        <v>372</v>
      </c>
    </row>
    <row r="764" spans="1:13" ht="24">
      <c r="A764" s="500" t="s">
        <v>381</v>
      </c>
      <c r="B764" s="501" t="s">
        <v>380</v>
      </c>
      <c r="C764" s="501" t="s">
        <v>1992</v>
      </c>
      <c r="D764" s="500" t="s">
        <v>2016</v>
      </c>
      <c r="E764" s="501" t="s">
        <v>16</v>
      </c>
      <c r="F764" s="501" t="s">
        <v>35</v>
      </c>
      <c r="G764" s="500" t="s">
        <v>35</v>
      </c>
      <c r="H764" s="518">
        <v>2.5000000000000001E-4</v>
      </c>
      <c r="I764" s="510" t="s">
        <v>16</v>
      </c>
      <c r="J764" s="507"/>
      <c r="K764" s="501"/>
      <c r="L764" s="520">
        <v>0</v>
      </c>
      <c r="M764" s="507" t="s">
        <v>372</v>
      </c>
    </row>
    <row r="765" spans="1:13" ht="24">
      <c r="A765" s="502" t="s">
        <v>381</v>
      </c>
      <c r="B765" s="503" t="s">
        <v>380</v>
      </c>
      <c r="C765" s="503" t="s">
        <v>1992</v>
      </c>
      <c r="D765" s="502" t="s">
        <v>2016</v>
      </c>
      <c r="E765" s="503" t="s">
        <v>16</v>
      </c>
      <c r="F765" s="503" t="s">
        <v>35</v>
      </c>
      <c r="G765" s="502" t="s">
        <v>35</v>
      </c>
      <c r="H765" s="517">
        <v>2.5000000000000001E-4</v>
      </c>
      <c r="I765" s="509" t="s">
        <v>16</v>
      </c>
      <c r="J765" s="506"/>
      <c r="K765" s="503"/>
      <c r="L765" s="513">
        <v>0</v>
      </c>
      <c r="M765" s="506" t="s">
        <v>372</v>
      </c>
    </row>
    <row r="766" spans="1:13" ht="24">
      <c r="A766" s="500" t="s">
        <v>381</v>
      </c>
      <c r="B766" s="501" t="s">
        <v>380</v>
      </c>
      <c r="C766" s="501" t="s">
        <v>1992</v>
      </c>
      <c r="D766" s="500" t="s">
        <v>2016</v>
      </c>
      <c r="E766" s="501" t="s">
        <v>16</v>
      </c>
      <c r="F766" s="501" t="s">
        <v>35</v>
      </c>
      <c r="G766" s="500" t="s">
        <v>35</v>
      </c>
      <c r="H766" s="518">
        <v>5.0000000000000001E-4</v>
      </c>
      <c r="I766" s="510" t="s">
        <v>16</v>
      </c>
      <c r="J766" s="507"/>
      <c r="K766" s="501"/>
      <c r="L766" s="520">
        <v>0</v>
      </c>
      <c r="M766" s="507" t="s">
        <v>372</v>
      </c>
    </row>
    <row r="767" spans="1:13" ht="24">
      <c r="A767" s="502" t="s">
        <v>381</v>
      </c>
      <c r="B767" s="503" t="s">
        <v>380</v>
      </c>
      <c r="C767" s="503" t="s">
        <v>1992</v>
      </c>
      <c r="D767" s="502" t="s">
        <v>2016</v>
      </c>
      <c r="E767" s="503" t="s">
        <v>16</v>
      </c>
      <c r="F767" s="503" t="s">
        <v>35</v>
      </c>
      <c r="G767" s="502" t="s">
        <v>35</v>
      </c>
      <c r="H767" s="517">
        <v>5.0000000000000001E-4</v>
      </c>
      <c r="I767" s="509" t="s">
        <v>16</v>
      </c>
      <c r="J767" s="506"/>
      <c r="K767" s="503"/>
      <c r="L767" s="513">
        <v>0</v>
      </c>
      <c r="M767" s="506" t="s">
        <v>372</v>
      </c>
    </row>
    <row r="768" spans="1:13" ht="24">
      <c r="A768" s="500" t="s">
        <v>381</v>
      </c>
      <c r="B768" s="501" t="s">
        <v>380</v>
      </c>
      <c r="C768" s="501" t="s">
        <v>1992</v>
      </c>
      <c r="D768" s="500" t="s">
        <v>2016</v>
      </c>
      <c r="E768" s="501" t="s">
        <v>16</v>
      </c>
      <c r="F768" s="501" t="s">
        <v>35</v>
      </c>
      <c r="G768" s="500" t="s">
        <v>35</v>
      </c>
      <c r="H768" s="518">
        <v>5.2667499999999999E-4</v>
      </c>
      <c r="I768" s="510" t="s">
        <v>16</v>
      </c>
      <c r="J768" s="507"/>
      <c r="K768" s="501"/>
      <c r="L768" s="520">
        <v>0</v>
      </c>
      <c r="M768" s="507" t="s">
        <v>372</v>
      </c>
    </row>
    <row r="769" spans="1:13" ht="24">
      <c r="A769" s="502" t="s">
        <v>381</v>
      </c>
      <c r="B769" s="503" t="s">
        <v>380</v>
      </c>
      <c r="C769" s="503" t="s">
        <v>1992</v>
      </c>
      <c r="D769" s="502" t="s">
        <v>2016</v>
      </c>
      <c r="E769" s="503" t="s">
        <v>16</v>
      </c>
      <c r="F769" s="503" t="s">
        <v>35</v>
      </c>
      <c r="G769" s="502" t="s">
        <v>35</v>
      </c>
      <c r="H769" s="517">
        <v>5.0000000000000001E-4</v>
      </c>
      <c r="I769" s="509" t="s">
        <v>16</v>
      </c>
      <c r="J769" s="506"/>
      <c r="K769" s="503"/>
      <c r="L769" s="513">
        <v>0</v>
      </c>
      <c r="M769" s="506" t="s">
        <v>372</v>
      </c>
    </row>
    <row r="770" spans="1:13" ht="36">
      <c r="A770" s="500" t="s">
        <v>1137</v>
      </c>
      <c r="B770" s="501" t="s">
        <v>380</v>
      </c>
      <c r="C770" s="501" t="s">
        <v>1992</v>
      </c>
      <c r="D770" s="500" t="s">
        <v>2016</v>
      </c>
      <c r="E770" s="501" t="s">
        <v>16</v>
      </c>
      <c r="F770" s="501" t="s">
        <v>35</v>
      </c>
      <c r="G770" s="500" t="s">
        <v>35</v>
      </c>
      <c r="H770" s="518">
        <v>5.4147079999999998E-3</v>
      </c>
      <c r="I770" s="510" t="s">
        <v>16</v>
      </c>
      <c r="J770" s="507"/>
      <c r="K770" s="501"/>
      <c r="L770" s="520">
        <v>0</v>
      </c>
      <c r="M770" s="507" t="s">
        <v>372</v>
      </c>
    </row>
    <row r="771" spans="1:13" ht="24">
      <c r="A771" s="502" t="s">
        <v>5</v>
      </c>
      <c r="B771" s="503" t="s">
        <v>380</v>
      </c>
      <c r="C771" s="503" t="s">
        <v>1992</v>
      </c>
      <c r="D771" s="502" t="s">
        <v>2016</v>
      </c>
      <c r="E771" s="503" t="s">
        <v>16</v>
      </c>
      <c r="F771" s="503" t="s">
        <v>35</v>
      </c>
      <c r="G771" s="502" t="s">
        <v>35</v>
      </c>
      <c r="H771" s="517">
        <v>3.4700249999999998E-3</v>
      </c>
      <c r="I771" s="509" t="s">
        <v>16</v>
      </c>
      <c r="J771" s="506"/>
      <c r="K771" s="503"/>
      <c r="L771" s="513">
        <v>0</v>
      </c>
      <c r="M771" s="506" t="s">
        <v>372</v>
      </c>
    </row>
    <row r="772" spans="1:13" ht="24">
      <c r="A772" s="500" t="s">
        <v>5</v>
      </c>
      <c r="B772" s="501" t="s">
        <v>380</v>
      </c>
      <c r="C772" s="501" t="s">
        <v>1992</v>
      </c>
      <c r="D772" s="500" t="s">
        <v>2016</v>
      </c>
      <c r="E772" s="501" t="s">
        <v>16</v>
      </c>
      <c r="F772" s="501" t="s">
        <v>35</v>
      </c>
      <c r="G772" s="500" t="s">
        <v>35</v>
      </c>
      <c r="H772" s="518">
        <v>3.4700249999999998E-3</v>
      </c>
      <c r="I772" s="510" t="s">
        <v>16</v>
      </c>
      <c r="J772" s="507"/>
      <c r="K772" s="501"/>
      <c r="L772" s="520">
        <v>0</v>
      </c>
      <c r="M772" s="507" t="s">
        <v>372</v>
      </c>
    </row>
    <row r="773" spans="1:13">
      <c r="A773" s="502" t="s">
        <v>9</v>
      </c>
      <c r="B773" s="503" t="s">
        <v>380</v>
      </c>
      <c r="C773" s="503" t="s">
        <v>1992</v>
      </c>
      <c r="D773" s="502" t="s">
        <v>2016</v>
      </c>
      <c r="E773" s="503" t="s">
        <v>16</v>
      </c>
      <c r="F773" s="503" t="s">
        <v>35</v>
      </c>
      <c r="G773" s="502" t="s">
        <v>35</v>
      </c>
      <c r="H773" s="517">
        <v>5.411E-3</v>
      </c>
      <c r="I773" s="509" t="s">
        <v>16</v>
      </c>
      <c r="J773" s="506"/>
      <c r="K773" s="503"/>
      <c r="L773" s="513">
        <v>0</v>
      </c>
      <c r="M773" s="506" t="s">
        <v>372</v>
      </c>
    </row>
    <row r="774" spans="1:13" ht="24">
      <c r="A774" s="500" t="s">
        <v>384</v>
      </c>
      <c r="B774" s="501" t="s">
        <v>380</v>
      </c>
      <c r="C774" s="501" t="s">
        <v>1992</v>
      </c>
      <c r="D774" s="500" t="s">
        <v>2016</v>
      </c>
      <c r="E774" s="501" t="s">
        <v>16</v>
      </c>
      <c r="F774" s="501" t="s">
        <v>35</v>
      </c>
      <c r="G774" s="500" t="s">
        <v>35</v>
      </c>
      <c r="H774" s="518">
        <v>5.4299999999999999E-3</v>
      </c>
      <c r="I774" s="510" t="s">
        <v>16</v>
      </c>
      <c r="J774" s="507"/>
      <c r="K774" s="501"/>
      <c r="L774" s="520">
        <v>0</v>
      </c>
      <c r="M774" s="507" t="s">
        <v>372</v>
      </c>
    </row>
    <row r="775" spans="1:13" ht="24">
      <c r="A775" s="502" t="s">
        <v>384</v>
      </c>
      <c r="B775" s="503" t="s">
        <v>380</v>
      </c>
      <c r="C775" s="503" t="s">
        <v>1992</v>
      </c>
      <c r="D775" s="502" t="s">
        <v>2016</v>
      </c>
      <c r="E775" s="503" t="s">
        <v>16</v>
      </c>
      <c r="F775" s="503" t="s">
        <v>35</v>
      </c>
      <c r="G775" s="502" t="s">
        <v>35</v>
      </c>
      <c r="H775" s="517">
        <v>1.255066E-2</v>
      </c>
      <c r="I775" s="509" t="s">
        <v>16</v>
      </c>
      <c r="J775" s="506"/>
      <c r="K775" s="503"/>
      <c r="L775" s="513">
        <v>0</v>
      </c>
      <c r="M775" s="506" t="s">
        <v>372</v>
      </c>
    </row>
    <row r="776" spans="1:13" ht="24">
      <c r="A776" s="500" t="s">
        <v>384</v>
      </c>
      <c r="B776" s="501" t="s">
        <v>380</v>
      </c>
      <c r="C776" s="501" t="s">
        <v>1992</v>
      </c>
      <c r="D776" s="500" t="s">
        <v>2016</v>
      </c>
      <c r="E776" s="501" t="s">
        <v>16</v>
      </c>
      <c r="F776" s="501" t="s">
        <v>35</v>
      </c>
      <c r="G776" s="500" t="s">
        <v>35</v>
      </c>
      <c r="H776" s="518">
        <v>4.2160000000000001E-3</v>
      </c>
      <c r="I776" s="510" t="s">
        <v>16</v>
      </c>
      <c r="J776" s="507"/>
      <c r="K776" s="501"/>
      <c r="L776" s="520">
        <v>0</v>
      </c>
      <c r="M776" s="507" t="s">
        <v>372</v>
      </c>
    </row>
    <row r="777" spans="1:13" ht="24">
      <c r="A777" s="502" t="s">
        <v>384</v>
      </c>
      <c r="B777" s="503" t="s">
        <v>380</v>
      </c>
      <c r="C777" s="503" t="s">
        <v>1992</v>
      </c>
      <c r="D777" s="502" t="s">
        <v>2016</v>
      </c>
      <c r="E777" s="503" t="s">
        <v>16</v>
      </c>
      <c r="F777" s="503" t="s">
        <v>35</v>
      </c>
      <c r="G777" s="502" t="s">
        <v>35</v>
      </c>
      <c r="H777" s="517">
        <v>1.1150999999999999E-2</v>
      </c>
      <c r="I777" s="509" t="s">
        <v>16</v>
      </c>
      <c r="J777" s="506"/>
      <c r="K777" s="503"/>
      <c r="L777" s="513">
        <v>0</v>
      </c>
      <c r="M777" s="506" t="s">
        <v>372</v>
      </c>
    </row>
    <row r="778" spans="1:13">
      <c r="A778" s="500" t="s">
        <v>1114</v>
      </c>
      <c r="B778" s="501" t="s">
        <v>380</v>
      </c>
      <c r="C778" s="501" t="s">
        <v>1992</v>
      </c>
      <c r="D778" s="500" t="s">
        <v>2016</v>
      </c>
      <c r="E778" s="501" t="s">
        <v>16</v>
      </c>
      <c r="F778" s="501" t="s">
        <v>35</v>
      </c>
      <c r="G778" s="500" t="s">
        <v>35</v>
      </c>
      <c r="H778" s="518">
        <v>7.5500000000000003E-4</v>
      </c>
      <c r="I778" s="510" t="s">
        <v>16</v>
      </c>
      <c r="J778" s="507"/>
      <c r="K778" s="501"/>
      <c r="L778" s="520">
        <v>0</v>
      </c>
      <c r="M778" s="507" t="s">
        <v>372</v>
      </c>
    </row>
    <row r="779" spans="1:13">
      <c r="A779" s="502" t="s">
        <v>1114</v>
      </c>
      <c r="B779" s="503" t="s">
        <v>380</v>
      </c>
      <c r="C779" s="503" t="s">
        <v>1992</v>
      </c>
      <c r="D779" s="502" t="s">
        <v>2016</v>
      </c>
      <c r="E779" s="503" t="s">
        <v>16</v>
      </c>
      <c r="F779" s="503" t="s">
        <v>35</v>
      </c>
      <c r="G779" s="502" t="s">
        <v>35</v>
      </c>
      <c r="H779" s="517">
        <v>1.057E-3</v>
      </c>
      <c r="I779" s="509" t="s">
        <v>16</v>
      </c>
      <c r="J779" s="506"/>
      <c r="K779" s="503"/>
      <c r="L779" s="513">
        <v>0</v>
      </c>
      <c r="M779" s="506" t="s">
        <v>372</v>
      </c>
    </row>
    <row r="780" spans="1:13">
      <c r="A780" s="500" t="s">
        <v>9</v>
      </c>
      <c r="B780" s="501" t="s">
        <v>380</v>
      </c>
      <c r="C780" s="501" t="s">
        <v>1992</v>
      </c>
      <c r="D780" s="500" t="s">
        <v>1123</v>
      </c>
      <c r="E780" s="501" t="s">
        <v>16</v>
      </c>
      <c r="F780" s="501" t="s">
        <v>35</v>
      </c>
      <c r="G780" s="500" t="s">
        <v>35</v>
      </c>
      <c r="H780" s="518">
        <v>3.5E-4</v>
      </c>
      <c r="I780" s="510" t="s">
        <v>16</v>
      </c>
      <c r="J780" s="507"/>
      <c r="K780" s="501"/>
      <c r="L780" s="520">
        <v>0</v>
      </c>
      <c r="M780" s="507" t="s">
        <v>372</v>
      </c>
    </row>
    <row r="781" spans="1:13">
      <c r="A781" s="502" t="s">
        <v>9</v>
      </c>
      <c r="B781" s="503" t="s">
        <v>380</v>
      </c>
      <c r="C781" s="503" t="s">
        <v>1992</v>
      </c>
      <c r="D781" s="502" t="s">
        <v>1123</v>
      </c>
      <c r="E781" s="503" t="s">
        <v>16</v>
      </c>
      <c r="F781" s="503" t="s">
        <v>35</v>
      </c>
      <c r="G781" s="502" t="s">
        <v>35</v>
      </c>
      <c r="H781" s="517">
        <v>1.415E-4</v>
      </c>
      <c r="I781" s="509" t="s">
        <v>16</v>
      </c>
      <c r="J781" s="506"/>
      <c r="K781" s="503"/>
      <c r="L781" s="513">
        <v>0</v>
      </c>
      <c r="M781" s="506" t="s">
        <v>372</v>
      </c>
    </row>
    <row r="782" spans="1:13">
      <c r="A782" s="500" t="s">
        <v>9</v>
      </c>
      <c r="B782" s="501" t="s">
        <v>380</v>
      </c>
      <c r="C782" s="501" t="s">
        <v>1992</v>
      </c>
      <c r="D782" s="500" t="s">
        <v>1123</v>
      </c>
      <c r="E782" s="501" t="s">
        <v>16</v>
      </c>
      <c r="F782" s="501" t="s">
        <v>35</v>
      </c>
      <c r="G782" s="500" t="s">
        <v>35</v>
      </c>
      <c r="H782" s="518">
        <v>1.415E-4</v>
      </c>
      <c r="I782" s="510" t="s">
        <v>16</v>
      </c>
      <c r="J782" s="507"/>
      <c r="K782" s="501"/>
      <c r="L782" s="520">
        <v>0</v>
      </c>
      <c r="M782" s="507" t="s">
        <v>372</v>
      </c>
    </row>
    <row r="783" spans="1:13">
      <c r="A783" s="502" t="s">
        <v>9</v>
      </c>
      <c r="B783" s="503" t="s">
        <v>380</v>
      </c>
      <c r="C783" s="503" t="s">
        <v>1992</v>
      </c>
      <c r="D783" s="502" t="s">
        <v>1123</v>
      </c>
      <c r="E783" s="503" t="s">
        <v>16</v>
      </c>
      <c r="F783" s="503" t="s">
        <v>35</v>
      </c>
      <c r="G783" s="502" t="s">
        <v>35</v>
      </c>
      <c r="H783" s="517">
        <v>1.415E-4</v>
      </c>
      <c r="I783" s="509" t="s">
        <v>16</v>
      </c>
      <c r="J783" s="506"/>
      <c r="K783" s="503"/>
      <c r="L783" s="513">
        <v>0</v>
      </c>
      <c r="M783" s="506" t="s">
        <v>372</v>
      </c>
    </row>
    <row r="784" spans="1:13">
      <c r="A784" s="500" t="s">
        <v>9</v>
      </c>
      <c r="B784" s="501" t="s">
        <v>380</v>
      </c>
      <c r="C784" s="501" t="s">
        <v>1992</v>
      </c>
      <c r="D784" s="500" t="s">
        <v>1123</v>
      </c>
      <c r="E784" s="501" t="s">
        <v>16</v>
      </c>
      <c r="F784" s="501" t="s">
        <v>35</v>
      </c>
      <c r="G784" s="500" t="s">
        <v>35</v>
      </c>
      <c r="H784" s="518">
        <v>1.415E-4</v>
      </c>
      <c r="I784" s="510" t="s">
        <v>16</v>
      </c>
      <c r="J784" s="507"/>
      <c r="K784" s="501"/>
      <c r="L784" s="520">
        <v>0</v>
      </c>
      <c r="M784" s="507" t="s">
        <v>372</v>
      </c>
    </row>
    <row r="785" spans="1:14">
      <c r="A785" s="502" t="s">
        <v>9</v>
      </c>
      <c r="B785" s="503" t="s">
        <v>380</v>
      </c>
      <c r="C785" s="503" t="s">
        <v>1992</v>
      </c>
      <c r="D785" s="502" t="s">
        <v>1123</v>
      </c>
      <c r="E785" s="503" t="s">
        <v>16</v>
      </c>
      <c r="F785" s="503" t="s">
        <v>35</v>
      </c>
      <c r="G785" s="502" t="s">
        <v>35</v>
      </c>
      <c r="H785" s="517">
        <v>1.415E-4</v>
      </c>
      <c r="I785" s="509" t="s">
        <v>16</v>
      </c>
      <c r="J785" s="506"/>
      <c r="K785" s="503"/>
      <c r="L785" s="513">
        <v>0</v>
      </c>
      <c r="M785" s="506" t="s">
        <v>372</v>
      </c>
    </row>
    <row r="786" spans="1:14" ht="24">
      <c r="A786" s="500" t="s">
        <v>1099</v>
      </c>
      <c r="B786" s="501" t="s">
        <v>380</v>
      </c>
      <c r="C786" s="501" t="s">
        <v>426</v>
      </c>
      <c r="D786" s="500" t="s">
        <v>2014</v>
      </c>
      <c r="E786" s="501" t="s">
        <v>16</v>
      </c>
      <c r="F786" s="501" t="s">
        <v>35</v>
      </c>
      <c r="G786" s="500" t="s">
        <v>35</v>
      </c>
      <c r="H786" s="518">
        <v>0.37632816000000002</v>
      </c>
      <c r="I786" s="510" t="s">
        <v>16</v>
      </c>
      <c r="J786" s="507"/>
      <c r="K786" s="501"/>
      <c r="L786" s="520">
        <v>0</v>
      </c>
      <c r="M786" s="507" t="s">
        <v>372</v>
      </c>
    </row>
    <row r="787" spans="1:14" ht="36">
      <c r="A787" s="502" t="s">
        <v>1132</v>
      </c>
      <c r="B787" s="503" t="s">
        <v>380</v>
      </c>
      <c r="C787" s="503" t="s">
        <v>1360</v>
      </c>
      <c r="D787" s="502" t="s">
        <v>1128</v>
      </c>
      <c r="E787" s="503" t="s">
        <v>16</v>
      </c>
      <c r="F787" s="503" t="s">
        <v>35</v>
      </c>
      <c r="G787" s="502" t="s">
        <v>35</v>
      </c>
      <c r="H787" s="517">
        <v>0</v>
      </c>
      <c r="I787" s="509" t="s">
        <v>2002</v>
      </c>
      <c r="J787" s="506">
        <v>58.3</v>
      </c>
      <c r="K787" s="503" t="s">
        <v>2017</v>
      </c>
      <c r="L787" s="513">
        <v>1.0785028249999999</v>
      </c>
      <c r="M787" s="506" t="s">
        <v>372</v>
      </c>
    </row>
    <row r="788" spans="1:14">
      <c r="A788" s="500" t="s">
        <v>9</v>
      </c>
      <c r="B788" s="501" t="s">
        <v>380</v>
      </c>
      <c r="C788" s="501" t="s">
        <v>404</v>
      </c>
      <c r="D788" s="500" t="s">
        <v>2015</v>
      </c>
      <c r="E788" s="501" t="s">
        <v>16</v>
      </c>
      <c r="F788" s="501" t="s">
        <v>35</v>
      </c>
      <c r="G788" s="500" t="s">
        <v>35</v>
      </c>
      <c r="H788" s="518">
        <v>1.1000249999999999E-3</v>
      </c>
      <c r="I788" s="510" t="s">
        <v>16</v>
      </c>
      <c r="J788" s="507"/>
      <c r="K788" s="501"/>
      <c r="L788" s="520">
        <v>0</v>
      </c>
      <c r="M788" s="507" t="s">
        <v>372</v>
      </c>
    </row>
    <row r="789" spans="1:14" ht="24">
      <c r="A789" s="502" t="s">
        <v>384</v>
      </c>
      <c r="B789" s="503" t="s">
        <v>380</v>
      </c>
      <c r="C789" s="503" t="s">
        <v>404</v>
      </c>
      <c r="D789" s="502" t="s">
        <v>2015</v>
      </c>
      <c r="E789" s="503" t="s">
        <v>16</v>
      </c>
      <c r="F789" s="503" t="s">
        <v>35</v>
      </c>
      <c r="G789" s="502" t="s">
        <v>35</v>
      </c>
      <c r="H789" s="517">
        <v>1.938745E-3</v>
      </c>
      <c r="I789" s="509" t="s">
        <v>16</v>
      </c>
      <c r="J789" s="506"/>
      <c r="K789" s="503"/>
      <c r="L789" s="513">
        <v>0</v>
      </c>
      <c r="M789" s="506" t="s">
        <v>372</v>
      </c>
    </row>
    <row r="790" spans="1:14">
      <c r="A790" s="500" t="s">
        <v>1136</v>
      </c>
      <c r="B790" s="501" t="s">
        <v>380</v>
      </c>
      <c r="C790" s="501" t="s">
        <v>404</v>
      </c>
      <c r="D790" s="500" t="s">
        <v>2015</v>
      </c>
      <c r="E790" s="501" t="s">
        <v>16</v>
      </c>
      <c r="F790" s="501" t="s">
        <v>35</v>
      </c>
      <c r="G790" s="500" t="s">
        <v>35</v>
      </c>
      <c r="H790" s="518">
        <v>8.7408239999999995E-3</v>
      </c>
      <c r="I790" s="510" t="s">
        <v>16</v>
      </c>
      <c r="J790" s="507"/>
      <c r="K790" s="501"/>
      <c r="L790" s="520">
        <v>0</v>
      </c>
      <c r="M790" s="507" t="s">
        <v>372</v>
      </c>
    </row>
    <row r="791" spans="1:14" ht="24">
      <c r="A791" s="502" t="s">
        <v>1099</v>
      </c>
      <c r="B791" s="503" t="s">
        <v>380</v>
      </c>
      <c r="C791" s="503" t="s">
        <v>404</v>
      </c>
      <c r="D791" s="502" t="s">
        <v>2015</v>
      </c>
      <c r="E791" s="503" t="s">
        <v>16</v>
      </c>
      <c r="F791" s="503" t="s">
        <v>35</v>
      </c>
      <c r="G791" s="502" t="s">
        <v>35</v>
      </c>
      <c r="H791" s="517">
        <v>11.066604574999999</v>
      </c>
      <c r="I791" s="509" t="s">
        <v>16</v>
      </c>
      <c r="J791" s="506"/>
      <c r="K791" s="503"/>
      <c r="L791" s="513">
        <v>0</v>
      </c>
      <c r="M791" s="506" t="s">
        <v>372</v>
      </c>
    </row>
    <row r="792" spans="1:14" ht="36">
      <c r="A792" s="500" t="s">
        <v>1102</v>
      </c>
      <c r="B792" s="501" t="s">
        <v>380</v>
      </c>
      <c r="C792" s="501" t="s">
        <v>404</v>
      </c>
      <c r="D792" s="500" t="s">
        <v>2015</v>
      </c>
      <c r="E792" s="501" t="s">
        <v>16</v>
      </c>
      <c r="F792" s="501" t="s">
        <v>35</v>
      </c>
      <c r="G792" s="500" t="s">
        <v>35</v>
      </c>
      <c r="H792" s="518">
        <v>12.149009314000001</v>
      </c>
      <c r="I792" s="510" t="s">
        <v>16</v>
      </c>
      <c r="J792" s="507"/>
      <c r="K792" s="501"/>
      <c r="L792" s="520">
        <v>0</v>
      </c>
      <c r="M792" s="507" t="s">
        <v>372</v>
      </c>
    </row>
    <row r="793" spans="1:14">
      <c r="A793" s="502" t="s">
        <v>1144</v>
      </c>
      <c r="B793" s="503" t="s">
        <v>380</v>
      </c>
      <c r="C793" s="503" t="s">
        <v>404</v>
      </c>
      <c r="D793" s="502" t="s">
        <v>2015</v>
      </c>
      <c r="E793" s="503" t="s">
        <v>16</v>
      </c>
      <c r="F793" s="503" t="s">
        <v>35</v>
      </c>
      <c r="G793" s="502" t="s">
        <v>35</v>
      </c>
      <c r="H793" s="517">
        <v>1.3117594E-2</v>
      </c>
      <c r="I793" s="509" t="s">
        <v>16</v>
      </c>
      <c r="J793" s="506"/>
      <c r="K793" s="503"/>
      <c r="L793" s="513">
        <v>0</v>
      </c>
      <c r="M793" s="506" t="s">
        <v>372</v>
      </c>
    </row>
    <row r="794" spans="1:14" ht="36">
      <c r="A794" s="500" t="s">
        <v>1098</v>
      </c>
      <c r="B794" s="501" t="s">
        <v>380</v>
      </c>
      <c r="C794" s="501" t="s">
        <v>404</v>
      </c>
      <c r="D794" s="500" t="s">
        <v>2015</v>
      </c>
      <c r="E794" s="501" t="s">
        <v>16</v>
      </c>
      <c r="F794" s="501" t="s">
        <v>35</v>
      </c>
      <c r="G794" s="500" t="s">
        <v>35</v>
      </c>
      <c r="H794" s="518">
        <v>8.1925699999999999E-4</v>
      </c>
      <c r="I794" s="510" t="s">
        <v>16</v>
      </c>
      <c r="J794" s="507"/>
      <c r="K794" s="501"/>
      <c r="L794" s="520">
        <v>0</v>
      </c>
      <c r="M794" s="507" t="s">
        <v>372</v>
      </c>
    </row>
    <row r="795" spans="1:14" ht="24">
      <c r="A795" s="502" t="s">
        <v>1134</v>
      </c>
      <c r="B795" s="503" t="s">
        <v>380</v>
      </c>
      <c r="C795" s="503" t="s">
        <v>404</v>
      </c>
      <c r="D795" s="502" t="s">
        <v>2015</v>
      </c>
      <c r="E795" s="503" t="s">
        <v>16</v>
      </c>
      <c r="F795" s="503" t="s">
        <v>35</v>
      </c>
      <c r="G795" s="502" t="s">
        <v>35</v>
      </c>
      <c r="H795" s="517">
        <v>1.9579189999999998E-3</v>
      </c>
      <c r="I795" s="509" t="s">
        <v>16</v>
      </c>
      <c r="J795" s="506"/>
      <c r="K795" s="503"/>
      <c r="L795" s="513">
        <v>0</v>
      </c>
      <c r="M795" s="506" t="s">
        <v>372</v>
      </c>
    </row>
    <row r="796" spans="1:14" ht="24">
      <c r="A796" s="500" t="s">
        <v>1140</v>
      </c>
      <c r="B796" s="501" t="s">
        <v>380</v>
      </c>
      <c r="C796" s="501" t="s">
        <v>404</v>
      </c>
      <c r="D796" s="500" t="s">
        <v>2015</v>
      </c>
      <c r="E796" s="501" t="s">
        <v>16</v>
      </c>
      <c r="F796" s="501" t="s">
        <v>35</v>
      </c>
      <c r="G796" s="500" t="s">
        <v>35</v>
      </c>
      <c r="H796" s="518">
        <v>3.226264E-3</v>
      </c>
      <c r="I796" s="510" t="s">
        <v>16</v>
      </c>
      <c r="J796" s="507"/>
      <c r="K796" s="501"/>
      <c r="L796" s="520">
        <v>0</v>
      </c>
      <c r="M796" s="507" t="s">
        <v>372</v>
      </c>
    </row>
    <row r="797" spans="1:14">
      <c r="A797" s="502" t="s">
        <v>7</v>
      </c>
      <c r="B797" s="503" t="s">
        <v>380</v>
      </c>
      <c r="C797" s="503" t="s">
        <v>404</v>
      </c>
      <c r="D797" s="502" t="s">
        <v>2015</v>
      </c>
      <c r="E797" s="503" t="s">
        <v>16</v>
      </c>
      <c r="F797" s="503" t="s">
        <v>35</v>
      </c>
      <c r="G797" s="502" t="s">
        <v>35</v>
      </c>
      <c r="H797" s="517">
        <v>1.0402451E-2</v>
      </c>
      <c r="I797" s="509" t="s">
        <v>16</v>
      </c>
      <c r="J797" s="506"/>
      <c r="K797" s="503"/>
      <c r="L797" s="513">
        <v>0</v>
      </c>
      <c r="M797" s="506" t="s">
        <v>372</v>
      </c>
    </row>
    <row r="798" spans="1:14" ht="15.6" hidden="1">
      <c r="A798" s="504"/>
      <c r="B798" s="504"/>
      <c r="C798" s="504"/>
      <c r="D798" s="504" t="s">
        <v>278</v>
      </c>
      <c r="E798" s="504"/>
      <c r="F798" s="504"/>
      <c r="G798" s="504"/>
      <c r="H798" s="519">
        <f>SUM(H3:H797)</f>
        <v>291.04962736834972</v>
      </c>
      <c r="I798" s="514"/>
      <c r="J798" s="504"/>
      <c r="K798" s="515"/>
      <c r="L798" s="519">
        <f>SUM(L3:L797)</f>
        <v>395.21466763566923</v>
      </c>
      <c r="M798" s="514"/>
    </row>
    <row r="800" spans="1:14">
      <c r="N800" s="512"/>
    </row>
  </sheetData>
  <autoFilter ref="A1:L798" xr:uid="{5D4E7638-CF08-406A-BEBC-70F7C1A0933E}">
    <filterColumn colId="1">
      <filters>
        <filter val="Mines &amp; Carrières"/>
      </filters>
    </filterColumn>
  </autoFilter>
  <mergeCells count="11">
    <mergeCell ref="M1:M2"/>
    <mergeCell ref="H1:H2"/>
    <mergeCell ref="I1:I2"/>
    <mergeCell ref="J1:J2"/>
    <mergeCell ref="K1:K2"/>
    <mergeCell ref="L1:L2"/>
    <mergeCell ref="A1:A2"/>
    <mergeCell ref="B1:B2"/>
    <mergeCell ref="D1:D2"/>
    <mergeCell ref="F1:F2"/>
    <mergeCell ref="G1:G2"/>
  </mergeCells>
  <pageMargins left="0.7" right="0.7" top="0.75" bottom="0.75" header="0.3" footer="0.3"/>
  <pageSetup paperSize="9" scale="64"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D4FE2-AF4D-4E8D-8696-A8D540A88EE2}">
  <sheetPr>
    <pageSetUpPr fitToPage="1"/>
  </sheetPr>
  <dimension ref="B2:H38"/>
  <sheetViews>
    <sheetView zoomScaleNormal="100" workbookViewId="0">
      <selection activeCell="F23" sqref="F23"/>
    </sheetView>
  </sheetViews>
  <sheetFormatPr baseColWidth="10" defaultColWidth="11.44140625" defaultRowHeight="17.399999999999999"/>
  <cols>
    <col min="1" max="1" width="3.6640625" style="3" customWidth="1"/>
    <col min="2" max="2" width="11.44140625" style="3"/>
    <col min="3" max="3" width="18.44140625" style="3" customWidth="1"/>
    <col min="4" max="4" width="15" style="3" bestFit="1" customWidth="1"/>
    <col min="5" max="5" width="9.44140625" style="3" bestFit="1" customWidth="1"/>
    <col min="6" max="6" width="14.33203125" style="3" bestFit="1" customWidth="1"/>
    <col min="7" max="7" width="11.6640625" style="3" bestFit="1" customWidth="1"/>
    <col min="8" max="8" width="54.44140625" style="3" customWidth="1"/>
    <col min="9" max="16384" width="11.44140625" style="3"/>
  </cols>
  <sheetData>
    <row r="2" spans="2:8" ht="14.55" customHeight="1">
      <c r="B2" s="523" t="s">
        <v>2043</v>
      </c>
    </row>
    <row r="3" spans="2:8" ht="40.200000000000003" thickBot="1">
      <c r="B3" s="524" t="s">
        <v>2023</v>
      </c>
      <c r="C3" s="524" t="s">
        <v>2037</v>
      </c>
      <c r="D3" s="524" t="s">
        <v>2038</v>
      </c>
      <c r="E3" s="524" t="s">
        <v>2024</v>
      </c>
      <c r="F3" s="524" t="s">
        <v>2039</v>
      </c>
      <c r="G3" s="524" t="s">
        <v>2025</v>
      </c>
      <c r="H3" s="524" t="s">
        <v>2026</v>
      </c>
    </row>
    <row r="4" spans="2:8" ht="18" thickTop="1">
      <c r="B4" s="525" t="s">
        <v>378</v>
      </c>
      <c r="C4" s="526">
        <f>SUM(C5:C11)</f>
        <v>153779821157</v>
      </c>
      <c r="D4" s="526">
        <f>SUM(D5:D11)</f>
        <v>153779821495</v>
      </c>
      <c r="E4" s="526">
        <f>SUM(E5:E11)</f>
        <v>-338</v>
      </c>
      <c r="F4" s="526">
        <f>SUM(F5:F11)</f>
        <v>155528448702</v>
      </c>
      <c r="G4" s="526">
        <f>SUM(G5:G11)</f>
        <v>10667836964</v>
      </c>
      <c r="H4" s="525"/>
    </row>
    <row r="5" spans="2:8">
      <c r="B5" s="32" t="s">
        <v>14</v>
      </c>
      <c r="C5" s="527">
        <v>13693007154</v>
      </c>
      <c r="D5" s="527">
        <v>13693007492</v>
      </c>
      <c r="E5" s="527">
        <f>+C5-D5</f>
        <v>-338</v>
      </c>
      <c r="F5" s="527">
        <v>13693007492</v>
      </c>
      <c r="G5" s="527">
        <f>+C5-F5</f>
        <v>-338</v>
      </c>
      <c r="H5" s="528" t="s">
        <v>2028</v>
      </c>
    </row>
    <row r="6" spans="2:8" ht="26.4">
      <c r="B6" s="76" t="s">
        <v>17</v>
      </c>
      <c r="C6" s="529">
        <v>42291829944</v>
      </c>
      <c r="D6" s="529">
        <v>42291829944</v>
      </c>
      <c r="E6" s="529">
        <f t="shared" ref="E6:E13" si="0">+C6-D6</f>
        <v>0</v>
      </c>
      <c r="F6" s="529">
        <v>42303354711</v>
      </c>
      <c r="G6" s="529">
        <f t="shared" ref="G6:G13" si="1">+C6-F6</f>
        <v>-11524767</v>
      </c>
      <c r="H6" s="530" t="s">
        <v>2027</v>
      </c>
    </row>
    <row r="7" spans="2:8" ht="26.4">
      <c r="B7" s="32" t="s">
        <v>18</v>
      </c>
      <c r="C7" s="527">
        <v>50523589190</v>
      </c>
      <c r="D7" s="527">
        <v>50523589190</v>
      </c>
      <c r="E7" s="527">
        <f t="shared" si="0"/>
        <v>0</v>
      </c>
      <c r="F7" s="527">
        <v>51073607190</v>
      </c>
      <c r="G7" s="527">
        <f t="shared" si="1"/>
        <v>-550018000</v>
      </c>
      <c r="H7" s="528" t="s">
        <v>2027</v>
      </c>
    </row>
    <row r="8" spans="2:8" ht="26.4">
      <c r="B8" s="76" t="s">
        <v>19</v>
      </c>
      <c r="C8" s="529">
        <v>11768520117</v>
      </c>
      <c r="D8" s="529">
        <v>11768520117</v>
      </c>
      <c r="E8" s="529">
        <f t="shared" si="0"/>
        <v>0</v>
      </c>
      <c r="F8" s="529">
        <v>12416464509</v>
      </c>
      <c r="G8" s="529">
        <v>11768520117</v>
      </c>
      <c r="H8" s="530" t="s">
        <v>2027</v>
      </c>
    </row>
    <row r="9" spans="2:8">
      <c r="B9" s="32" t="s">
        <v>20</v>
      </c>
      <c r="C9" s="527">
        <v>34042500750</v>
      </c>
      <c r="D9" s="527">
        <v>34042500750</v>
      </c>
      <c r="E9" s="527">
        <f t="shared" si="0"/>
        <v>0</v>
      </c>
      <c r="F9" s="527">
        <v>34042500750</v>
      </c>
      <c r="G9" s="527">
        <f t="shared" si="1"/>
        <v>0</v>
      </c>
      <c r="H9" s="528" t="s">
        <v>2029</v>
      </c>
    </row>
    <row r="10" spans="2:8" ht="26.4">
      <c r="B10" s="76" t="s">
        <v>21</v>
      </c>
      <c r="C10" s="529">
        <v>927001548</v>
      </c>
      <c r="D10" s="529">
        <v>927001548</v>
      </c>
      <c r="E10" s="529">
        <f t="shared" si="0"/>
        <v>0</v>
      </c>
      <c r="F10" s="529">
        <v>1466141596</v>
      </c>
      <c r="G10" s="529">
        <f t="shared" si="1"/>
        <v>-539140048</v>
      </c>
      <c r="H10" s="530" t="s">
        <v>2027</v>
      </c>
    </row>
    <row r="11" spans="2:8">
      <c r="B11" s="32" t="s">
        <v>24</v>
      </c>
      <c r="C11" s="527">
        <v>533372454</v>
      </c>
      <c r="D11" s="527">
        <v>533372454</v>
      </c>
      <c r="E11" s="527">
        <f t="shared" si="0"/>
        <v>0</v>
      </c>
      <c r="F11" s="527">
        <v>533372454</v>
      </c>
      <c r="G11" s="527">
        <f t="shared" si="1"/>
        <v>0</v>
      </c>
      <c r="H11" s="528" t="s">
        <v>2029</v>
      </c>
    </row>
    <row r="12" spans="2:8">
      <c r="B12" s="525" t="s">
        <v>379</v>
      </c>
      <c r="C12" s="48">
        <f>+C13</f>
        <v>5847548744</v>
      </c>
      <c r="D12" s="48">
        <f t="shared" ref="D12:G12" si="2">+D13</f>
        <v>5847548744</v>
      </c>
      <c r="E12" s="48">
        <f t="shared" si="2"/>
        <v>0</v>
      </c>
      <c r="F12" s="48">
        <f t="shared" si="2"/>
        <v>6234231262.0928478</v>
      </c>
      <c r="G12" s="48">
        <f t="shared" si="2"/>
        <v>-386682518.09284782</v>
      </c>
      <c r="H12" s="525"/>
    </row>
    <row r="13" spans="2:8" ht="26.4">
      <c r="B13" s="76" t="s">
        <v>27</v>
      </c>
      <c r="C13" s="529">
        <v>5847548744</v>
      </c>
      <c r="D13" s="529">
        <v>5847548744</v>
      </c>
      <c r="E13" s="529">
        <f t="shared" si="0"/>
        <v>0</v>
      </c>
      <c r="F13" s="529">
        <v>6234231262.0928478</v>
      </c>
      <c r="G13" s="529">
        <f t="shared" si="1"/>
        <v>-386682518.09284782</v>
      </c>
      <c r="H13" s="530" t="s">
        <v>2027</v>
      </c>
    </row>
    <row r="14" spans="2:8">
      <c r="B14" s="521" t="s">
        <v>278</v>
      </c>
      <c r="C14" s="531">
        <f>+C4+C12</f>
        <v>159627369901</v>
      </c>
      <c r="D14" s="531">
        <f t="shared" ref="D14:G14" si="3">+D4+D12</f>
        <v>159627370239</v>
      </c>
      <c r="E14" s="531">
        <f t="shared" si="3"/>
        <v>-338</v>
      </c>
      <c r="F14" s="531">
        <f t="shared" si="3"/>
        <v>161762679964.09283</v>
      </c>
      <c r="G14" s="531">
        <f t="shared" si="3"/>
        <v>10281154445.907152</v>
      </c>
      <c r="H14" s="521"/>
    </row>
    <row r="17" spans="2:8">
      <c r="B17" s="523" t="s">
        <v>2044</v>
      </c>
    </row>
    <row r="18" spans="2:8" ht="27" thickBot="1">
      <c r="B18" s="524" t="s">
        <v>2023</v>
      </c>
      <c r="C18" s="524" t="s">
        <v>2031</v>
      </c>
      <c r="D18" s="524" t="s">
        <v>2032</v>
      </c>
      <c r="E18" s="524" t="s">
        <v>273</v>
      </c>
    </row>
    <row r="19" spans="2:8" ht="18" thickTop="1">
      <c r="B19" s="32" t="s">
        <v>2033</v>
      </c>
      <c r="C19" s="78">
        <v>127445978741</v>
      </c>
      <c r="D19" s="78">
        <v>127445978741</v>
      </c>
      <c r="E19" s="532">
        <f>+C19-D19</f>
        <v>0</v>
      </c>
    </row>
    <row r="20" spans="2:8">
      <c r="B20" s="76" t="s">
        <v>2034</v>
      </c>
      <c r="C20" s="77">
        <v>194293756533</v>
      </c>
      <c r="D20" s="77">
        <v>194293756533</v>
      </c>
      <c r="E20" s="533">
        <f t="shared" ref="E20:E22" si="4">+C20-D20</f>
        <v>0</v>
      </c>
    </row>
    <row r="21" spans="2:8">
      <c r="B21" s="32" t="s">
        <v>2035</v>
      </c>
      <c r="C21" s="78">
        <v>8350000000</v>
      </c>
      <c r="D21" s="78">
        <v>8350000000</v>
      </c>
      <c r="E21" s="532">
        <f t="shared" si="4"/>
        <v>0</v>
      </c>
    </row>
    <row r="22" spans="2:8">
      <c r="B22" s="521" t="s">
        <v>278</v>
      </c>
      <c r="C22" s="80">
        <f>SUM(C19:C21)</f>
        <v>330089735274</v>
      </c>
      <c r="D22" s="80">
        <f>SUM(D19:D21)</f>
        <v>330089735274</v>
      </c>
      <c r="E22" s="534">
        <f t="shared" si="4"/>
        <v>0</v>
      </c>
    </row>
    <row r="23" spans="2:8">
      <c r="E23" s="47"/>
    </row>
    <row r="25" spans="2:8">
      <c r="B25" s="523" t="s">
        <v>2045</v>
      </c>
    </row>
    <row r="27" spans="2:8" ht="40.200000000000003" thickBot="1">
      <c r="B27" s="524" t="s">
        <v>2023</v>
      </c>
      <c r="C27" s="524" t="s">
        <v>2040</v>
      </c>
      <c r="D27" s="524" t="s">
        <v>2041</v>
      </c>
      <c r="E27" s="524" t="s">
        <v>2024</v>
      </c>
      <c r="F27" s="524" t="s">
        <v>2042</v>
      </c>
      <c r="G27" s="524" t="s">
        <v>2025</v>
      </c>
      <c r="H27" s="524" t="s">
        <v>2026</v>
      </c>
    </row>
    <row r="28" spans="2:8" ht="18" thickTop="1">
      <c r="B28" s="525" t="s">
        <v>378</v>
      </c>
      <c r="C28" s="526">
        <f>SUM(C29:C35)</f>
        <v>4991260805</v>
      </c>
      <c r="D28" s="526">
        <f>SUM(D29:D35)</f>
        <v>4991260805</v>
      </c>
      <c r="E28" s="526">
        <f t="shared" ref="E28" si="5">SUM(E29:E35)</f>
        <v>0</v>
      </c>
      <c r="F28" s="526">
        <f>SUM(F29:F35)</f>
        <v>4963427370</v>
      </c>
      <c r="G28" s="526">
        <f t="shared" ref="G28" si="6">SUM(G29:G35)</f>
        <v>27833435</v>
      </c>
      <c r="H28" s="525"/>
    </row>
    <row r="29" spans="2:8">
      <c r="B29" s="32" t="s">
        <v>14</v>
      </c>
      <c r="C29" s="527">
        <v>64676547</v>
      </c>
      <c r="D29" s="527">
        <v>64676547</v>
      </c>
      <c r="E29" s="527">
        <f>+C29-D29</f>
        <v>0</v>
      </c>
      <c r="F29" s="527">
        <v>64676547</v>
      </c>
      <c r="G29" s="527">
        <f>+C29-F29</f>
        <v>0</v>
      </c>
      <c r="H29" s="528" t="s">
        <v>2029</v>
      </c>
    </row>
    <row r="30" spans="2:8" ht="26.4">
      <c r="B30" s="76" t="s">
        <v>17</v>
      </c>
      <c r="C30" s="529">
        <v>618883623</v>
      </c>
      <c r="D30" s="529">
        <v>618883623</v>
      </c>
      <c r="E30" s="529">
        <f>+C30-D30</f>
        <v>0</v>
      </c>
      <c r="F30" s="529">
        <v>591050188</v>
      </c>
      <c r="G30" s="529">
        <f t="shared" ref="G30:G37" si="7">+C30-F30</f>
        <v>27833435</v>
      </c>
      <c r="H30" s="530" t="s">
        <v>2036</v>
      </c>
    </row>
    <row r="31" spans="2:8">
      <c r="B31" s="32" t="s">
        <v>18</v>
      </c>
      <c r="C31" s="527">
        <v>3245411027</v>
      </c>
      <c r="D31" s="527">
        <v>3245411027</v>
      </c>
      <c r="E31" s="527">
        <f t="shared" ref="E31:E37" si="8">+C31-D31</f>
        <v>0</v>
      </c>
      <c r="F31" s="527">
        <v>3245411027</v>
      </c>
      <c r="G31" s="527">
        <f t="shared" si="7"/>
        <v>0</v>
      </c>
      <c r="H31" s="528" t="s">
        <v>2029</v>
      </c>
    </row>
    <row r="32" spans="2:8">
      <c r="B32" s="76" t="s">
        <v>19</v>
      </c>
      <c r="C32" s="529">
        <v>426164528</v>
      </c>
      <c r="D32" s="529">
        <v>426164528</v>
      </c>
      <c r="E32" s="529">
        <f t="shared" si="8"/>
        <v>0</v>
      </c>
      <c r="F32" s="529">
        <v>426164528</v>
      </c>
      <c r="G32" s="529">
        <f t="shared" si="7"/>
        <v>0</v>
      </c>
      <c r="H32" s="530" t="s">
        <v>2029</v>
      </c>
    </row>
    <row r="33" spans="2:8">
      <c r="B33" s="32" t="s">
        <v>20</v>
      </c>
      <c r="C33" s="527">
        <v>379019780</v>
      </c>
      <c r="D33" s="527">
        <v>379019780</v>
      </c>
      <c r="E33" s="527">
        <f t="shared" si="8"/>
        <v>0</v>
      </c>
      <c r="F33" s="527">
        <v>379019780</v>
      </c>
      <c r="G33" s="527">
        <f t="shared" si="7"/>
        <v>0</v>
      </c>
      <c r="H33" s="528" t="s">
        <v>2029</v>
      </c>
    </row>
    <row r="34" spans="2:8">
      <c r="B34" s="76" t="s">
        <v>21</v>
      </c>
      <c r="C34" s="529">
        <v>257105300</v>
      </c>
      <c r="D34" s="529">
        <v>257105300</v>
      </c>
      <c r="E34" s="529">
        <f t="shared" si="8"/>
        <v>0</v>
      </c>
      <c r="F34" s="529">
        <v>257105300</v>
      </c>
      <c r="G34" s="529">
        <f t="shared" si="7"/>
        <v>0</v>
      </c>
      <c r="H34" s="530" t="s">
        <v>2029</v>
      </c>
    </row>
    <row r="35" spans="2:8">
      <c r="B35" s="32" t="s">
        <v>24</v>
      </c>
      <c r="C35" s="527">
        <v>0</v>
      </c>
      <c r="D35" s="527">
        <v>0</v>
      </c>
      <c r="E35" s="527">
        <f t="shared" si="8"/>
        <v>0</v>
      </c>
      <c r="F35" s="527">
        <v>0</v>
      </c>
      <c r="G35" s="527">
        <f t="shared" si="7"/>
        <v>0</v>
      </c>
      <c r="H35" s="528" t="s">
        <v>2029</v>
      </c>
    </row>
    <row r="36" spans="2:8">
      <c r="B36" s="525" t="s">
        <v>379</v>
      </c>
      <c r="C36" s="48">
        <f>+C37</f>
        <v>37521440931</v>
      </c>
      <c r="D36" s="48">
        <f t="shared" ref="D36:G36" si="9">+D37</f>
        <v>37522594056</v>
      </c>
      <c r="E36" s="48">
        <f t="shared" si="9"/>
        <v>-1153125</v>
      </c>
      <c r="F36" s="48">
        <f t="shared" si="9"/>
        <v>37522594056</v>
      </c>
      <c r="G36" s="48">
        <f t="shared" si="9"/>
        <v>-1153125</v>
      </c>
      <c r="H36" s="525"/>
    </row>
    <row r="37" spans="2:8">
      <c r="B37" s="32" t="s">
        <v>27</v>
      </c>
      <c r="C37" s="457">
        <v>37521440931</v>
      </c>
      <c r="D37" s="457">
        <v>37522594056</v>
      </c>
      <c r="E37" s="535">
        <f t="shared" si="8"/>
        <v>-1153125</v>
      </c>
      <c r="F37" s="457">
        <v>37522594056</v>
      </c>
      <c r="G37" s="535">
        <f t="shared" si="7"/>
        <v>-1153125</v>
      </c>
      <c r="H37" s="528" t="s">
        <v>2030</v>
      </c>
    </row>
    <row r="38" spans="2:8">
      <c r="B38" s="521" t="s">
        <v>278</v>
      </c>
      <c r="C38" s="80">
        <f>+C28+C36</f>
        <v>42512701736</v>
      </c>
      <c r="D38" s="80">
        <f t="shared" ref="D38:G38" si="10">+D28+D36</f>
        <v>42513854861</v>
      </c>
      <c r="E38" s="80">
        <f t="shared" si="10"/>
        <v>-1153125</v>
      </c>
      <c r="F38" s="80">
        <f t="shared" si="10"/>
        <v>42486021426</v>
      </c>
      <c r="G38" s="80">
        <f t="shared" si="10"/>
        <v>26680310</v>
      </c>
      <c r="H38" s="521"/>
    </row>
  </sheetData>
  <pageMargins left="0.7" right="0.7" top="0.75" bottom="0.75" header="0.3" footer="0.3"/>
  <pageSetup paperSize="9" scale="89" fitToHeight="0" orientation="landscape" horizontalDpi="0" verticalDpi="0"/>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A26D1-A440-491F-A2CA-A2512A65E28D}">
  <dimension ref="B1:C112"/>
  <sheetViews>
    <sheetView topLeftCell="A90" zoomScaleNormal="100" workbookViewId="0">
      <selection activeCell="D31" sqref="D31"/>
    </sheetView>
  </sheetViews>
  <sheetFormatPr baseColWidth="10" defaultColWidth="11.44140625" defaultRowHeight="12"/>
  <cols>
    <col min="1" max="1" width="6.6640625" style="669" customWidth="1"/>
    <col min="2" max="2" width="53" style="670" customWidth="1"/>
    <col min="3" max="3" width="18.33203125" style="670" customWidth="1"/>
    <col min="4" max="16384" width="11.44140625" style="669"/>
  </cols>
  <sheetData>
    <row r="1" spans="2:3">
      <c r="B1" s="664" t="s">
        <v>1850</v>
      </c>
      <c r="C1" s="664"/>
    </row>
    <row r="2" spans="2:3">
      <c r="B2" s="670" t="s">
        <v>1851</v>
      </c>
      <c r="C2" s="669"/>
    </row>
    <row r="3" spans="2:3">
      <c r="B3" s="665" t="s">
        <v>1854</v>
      </c>
      <c r="C3" s="669"/>
    </row>
    <row r="4" spans="2:3" ht="11.4">
      <c r="B4" s="666" t="s">
        <v>1856</v>
      </c>
      <c r="C4" s="669"/>
    </row>
    <row r="5" spans="2:3">
      <c r="B5" s="665" t="s">
        <v>485</v>
      </c>
      <c r="C5" s="669"/>
    </row>
    <row r="6" spans="2:3" ht="11.4">
      <c r="B6" s="666" t="s">
        <v>1863</v>
      </c>
      <c r="C6" s="669"/>
    </row>
    <row r="7" spans="2:3" ht="11.4">
      <c r="B7" s="669" t="s">
        <v>1864</v>
      </c>
      <c r="C7" s="669"/>
    </row>
    <row r="8" spans="2:3" ht="11.4">
      <c r="B8" s="668" t="s">
        <v>1867</v>
      </c>
      <c r="C8" s="669"/>
    </row>
    <row r="9" spans="2:3" ht="11.4">
      <c r="B9" s="669" t="s">
        <v>1869</v>
      </c>
      <c r="C9" s="669"/>
    </row>
    <row r="10" spans="2:3" ht="11.4">
      <c r="B10" s="668" t="s">
        <v>1871</v>
      </c>
      <c r="C10" s="669"/>
    </row>
    <row r="11" spans="2:3">
      <c r="B11" s="665" t="s">
        <v>2</v>
      </c>
      <c r="C11" s="669"/>
    </row>
    <row r="12" spans="2:3" ht="11.4">
      <c r="B12" s="669" t="s">
        <v>1874</v>
      </c>
      <c r="C12" s="669"/>
    </row>
    <row r="13" spans="2:3">
      <c r="B13" s="665" t="s">
        <v>1876</v>
      </c>
      <c r="C13" s="669"/>
    </row>
    <row r="14" spans="2:3" ht="11.4">
      <c r="B14" s="668" t="s">
        <v>1879</v>
      </c>
      <c r="C14" s="669"/>
    </row>
    <row r="15" spans="2:3" ht="11.4">
      <c r="B15" s="669"/>
      <c r="C15" s="669"/>
    </row>
    <row r="16" spans="2:3">
      <c r="B16" s="670" t="s">
        <v>1853</v>
      </c>
      <c r="C16" s="669"/>
    </row>
    <row r="17" spans="2:3">
      <c r="B17" s="665" t="s">
        <v>485</v>
      </c>
      <c r="C17" s="669"/>
    </row>
    <row r="18" spans="2:3" ht="11.4">
      <c r="B18" s="666" t="s">
        <v>1858</v>
      </c>
      <c r="C18" s="669"/>
    </row>
    <row r="19" spans="2:3" ht="11.4">
      <c r="B19" s="669" t="s">
        <v>1862</v>
      </c>
      <c r="C19" s="669"/>
    </row>
    <row r="20" spans="2:3">
      <c r="B20" s="665" t="s">
        <v>2</v>
      </c>
      <c r="C20" s="669"/>
    </row>
    <row r="21" spans="2:3" ht="11.4">
      <c r="B21" s="666" t="s">
        <v>1865</v>
      </c>
      <c r="C21" s="669"/>
    </row>
    <row r="22" spans="2:3" ht="11.4">
      <c r="B22" s="669" t="s">
        <v>1868</v>
      </c>
      <c r="C22" s="669"/>
    </row>
    <row r="23" spans="2:3" ht="11.4">
      <c r="B23" s="666" t="s">
        <v>1870</v>
      </c>
      <c r="C23" s="669"/>
    </row>
    <row r="24" spans="2:3" ht="11.4">
      <c r="B24" s="669" t="s">
        <v>1872</v>
      </c>
      <c r="C24" s="669"/>
    </row>
    <row r="25" spans="2:3">
      <c r="B25" s="665" t="s">
        <v>1</v>
      </c>
      <c r="C25" s="669"/>
    </row>
    <row r="26" spans="2:3" ht="11.4">
      <c r="B26" s="666" t="s">
        <v>1875</v>
      </c>
      <c r="C26" s="669"/>
    </row>
    <row r="27" spans="2:3" ht="11.4">
      <c r="B27" s="669" t="s">
        <v>1877</v>
      </c>
      <c r="C27" s="669"/>
    </row>
    <row r="28" spans="2:3">
      <c r="B28" s="665" t="s">
        <v>3</v>
      </c>
      <c r="C28" s="669"/>
    </row>
    <row r="29" spans="2:3" ht="11.4">
      <c r="B29" s="669" t="s">
        <v>1880</v>
      </c>
      <c r="C29" s="669"/>
    </row>
    <row r="30" spans="2:3" ht="11.4">
      <c r="B30" s="666" t="s">
        <v>1882</v>
      </c>
      <c r="C30" s="669"/>
    </row>
    <row r="31" spans="2:3">
      <c r="B31" s="665" t="s">
        <v>486</v>
      </c>
      <c r="C31" s="669"/>
    </row>
    <row r="32" spans="2:3" ht="11.4">
      <c r="B32" s="669" t="s">
        <v>1883</v>
      </c>
      <c r="C32" s="669"/>
    </row>
    <row r="33" spans="2:3" ht="11.4">
      <c r="B33" s="669"/>
      <c r="C33" s="669"/>
    </row>
    <row r="34" spans="2:3">
      <c r="B34" s="670" t="s">
        <v>1852</v>
      </c>
      <c r="C34" s="669"/>
    </row>
    <row r="35" spans="2:3">
      <c r="B35" s="665" t="s">
        <v>1</v>
      </c>
      <c r="C35" s="669"/>
    </row>
    <row r="36" spans="2:3" ht="11.4">
      <c r="B36" s="666" t="s">
        <v>1857</v>
      </c>
      <c r="C36" s="669"/>
    </row>
    <row r="37" spans="2:3" ht="11.4">
      <c r="B37" s="669" t="s">
        <v>1861</v>
      </c>
      <c r="C37" s="669"/>
    </row>
    <row r="38" spans="2:3">
      <c r="B38" s="665" t="s">
        <v>3</v>
      </c>
      <c r="C38" s="669"/>
    </row>
    <row r="39" spans="2:3" ht="11.4">
      <c r="B39" s="666" t="s">
        <v>1865</v>
      </c>
      <c r="C39" s="669"/>
    </row>
    <row r="40" spans="2:3" ht="11.4">
      <c r="B40" s="669" t="s">
        <v>1868</v>
      </c>
      <c r="C40" s="669"/>
    </row>
    <row r="41" spans="2:3" ht="11.4">
      <c r="B41" s="666" t="s">
        <v>1870</v>
      </c>
      <c r="C41" s="669"/>
    </row>
    <row r="42" spans="2:3" ht="11.4">
      <c r="B42" s="669" t="s">
        <v>1872</v>
      </c>
      <c r="C42" s="669"/>
    </row>
    <row r="43" spans="2:3" ht="11.4">
      <c r="B43" s="669"/>
      <c r="C43" s="669"/>
    </row>
    <row r="44" spans="2:3" ht="11.4">
      <c r="B44" s="669"/>
      <c r="C44" s="669"/>
    </row>
    <row r="45" spans="2:3">
      <c r="B45" s="671" t="s">
        <v>2082</v>
      </c>
      <c r="C45" s="671"/>
    </row>
    <row r="46" spans="2:3" ht="13.05" customHeight="1">
      <c r="B46" s="670" t="s">
        <v>1853</v>
      </c>
    </row>
    <row r="47" spans="2:3">
      <c r="B47" s="665" t="s">
        <v>1855</v>
      </c>
      <c r="C47" s="665" t="s">
        <v>376</v>
      </c>
    </row>
    <row r="48" spans="2:3" ht="11.4">
      <c r="B48" s="666" t="s">
        <v>1859</v>
      </c>
      <c r="C48" s="666" t="s">
        <v>1860</v>
      </c>
    </row>
    <row r="49" spans="2:3" ht="11.4">
      <c r="B49" s="669" t="s">
        <v>1102</v>
      </c>
      <c r="C49" s="669" t="s">
        <v>380</v>
      </c>
    </row>
    <row r="50" spans="2:3" ht="11.4">
      <c r="B50" s="666" t="s">
        <v>1099</v>
      </c>
      <c r="C50" s="666" t="s">
        <v>380</v>
      </c>
    </row>
    <row r="51" spans="2:3" ht="11.4">
      <c r="B51" s="669" t="s">
        <v>1866</v>
      </c>
      <c r="C51" s="669" t="s">
        <v>1860</v>
      </c>
    </row>
    <row r="52" spans="2:3" ht="11.4">
      <c r="B52" s="666" t="s">
        <v>1109</v>
      </c>
      <c r="C52" s="666" t="s">
        <v>380</v>
      </c>
    </row>
    <row r="53" spans="2:3" ht="11.4">
      <c r="B53" s="669" t="s">
        <v>6</v>
      </c>
      <c r="C53" s="669" t="s">
        <v>380</v>
      </c>
    </row>
    <row r="54" spans="2:3" ht="11.4">
      <c r="B54" s="666" t="s">
        <v>1873</v>
      </c>
      <c r="C54" s="666" t="s">
        <v>1860</v>
      </c>
    </row>
    <row r="55" spans="2:3" ht="11.4">
      <c r="B55" s="667" t="s">
        <v>1132</v>
      </c>
      <c r="C55" s="667" t="s">
        <v>380</v>
      </c>
    </row>
    <row r="56" spans="2:3" ht="11.4">
      <c r="B56" s="666" t="s">
        <v>1115</v>
      </c>
      <c r="C56" s="666" t="s">
        <v>380</v>
      </c>
    </row>
    <row r="57" spans="2:3" ht="11.4">
      <c r="B57" s="667" t="s">
        <v>1878</v>
      </c>
      <c r="C57" s="667" t="s">
        <v>1860</v>
      </c>
    </row>
    <row r="58" spans="2:3" ht="11.4">
      <c r="B58" s="666" t="s">
        <v>457</v>
      </c>
      <c r="C58" s="666" t="s">
        <v>380</v>
      </c>
    </row>
    <row r="59" spans="2:3" ht="11.4">
      <c r="B59" s="667" t="s">
        <v>1881</v>
      </c>
      <c r="C59" s="667" t="s">
        <v>380</v>
      </c>
    </row>
    <row r="60" spans="2:3" ht="11.4">
      <c r="B60" s="666" t="s">
        <v>1110</v>
      </c>
      <c r="C60" s="666" t="s">
        <v>380</v>
      </c>
    </row>
    <row r="61" spans="2:3" ht="11.4">
      <c r="B61" s="667" t="s">
        <v>1107</v>
      </c>
      <c r="C61" s="667" t="s">
        <v>380</v>
      </c>
    </row>
    <row r="62" spans="2:3" ht="22.8">
      <c r="B62" s="666" t="s">
        <v>1884</v>
      </c>
      <c r="C62" s="666" t="s">
        <v>380</v>
      </c>
    </row>
    <row r="63" spans="2:3" ht="11.4">
      <c r="B63" s="667" t="s">
        <v>1101</v>
      </c>
      <c r="C63" s="667" t="s">
        <v>380</v>
      </c>
    </row>
    <row r="64" spans="2:3" ht="11.4">
      <c r="B64" s="666" t="s">
        <v>275</v>
      </c>
      <c r="C64" s="666" t="s">
        <v>380</v>
      </c>
    </row>
    <row r="65" spans="2:3" ht="11.4">
      <c r="B65" s="667" t="s">
        <v>1885</v>
      </c>
      <c r="C65" s="667" t="s">
        <v>380</v>
      </c>
    </row>
    <row r="66" spans="2:3" ht="11.4">
      <c r="B66" s="666" t="s">
        <v>456</v>
      </c>
      <c r="C66" s="666" t="s">
        <v>380</v>
      </c>
    </row>
    <row r="67" spans="2:3" ht="11.4">
      <c r="B67" s="667" t="s">
        <v>1112</v>
      </c>
      <c r="C67" s="667" t="s">
        <v>380</v>
      </c>
    </row>
    <row r="68" spans="2:3" ht="11.4">
      <c r="B68" s="666" t="s">
        <v>384</v>
      </c>
      <c r="C68" s="666" t="s">
        <v>380</v>
      </c>
    </row>
    <row r="69" spans="2:3" ht="11.4">
      <c r="B69" s="667" t="s">
        <v>1111</v>
      </c>
      <c r="C69" s="667" t="s">
        <v>380</v>
      </c>
    </row>
    <row r="70" spans="2:3" ht="11.4">
      <c r="B70" s="666" t="s">
        <v>382</v>
      </c>
      <c r="C70" s="666" t="s">
        <v>380</v>
      </c>
    </row>
    <row r="71" spans="2:3" ht="11.4">
      <c r="B71" s="667" t="s">
        <v>1098</v>
      </c>
      <c r="C71" s="667" t="s">
        <v>380</v>
      </c>
    </row>
    <row r="72" spans="2:3" ht="11.4">
      <c r="B72" s="666" t="s">
        <v>277</v>
      </c>
      <c r="C72" s="666" t="s">
        <v>380</v>
      </c>
    </row>
    <row r="73" spans="2:3" ht="11.4">
      <c r="B73" s="667" t="s">
        <v>276</v>
      </c>
      <c r="C73" s="667" t="s">
        <v>380</v>
      </c>
    </row>
    <row r="74" spans="2:3" ht="11.4">
      <c r="B74" s="666" t="s">
        <v>9</v>
      </c>
      <c r="C74" s="666" t="s">
        <v>380</v>
      </c>
    </row>
    <row r="75" spans="2:3" ht="11.4">
      <c r="B75" s="667" t="s">
        <v>7</v>
      </c>
      <c r="C75" s="667" t="s">
        <v>380</v>
      </c>
    </row>
    <row r="76" spans="2:3" ht="11.4">
      <c r="B76" s="666" t="s">
        <v>1144</v>
      </c>
      <c r="C76" s="666" t="s">
        <v>380</v>
      </c>
    </row>
    <row r="77" spans="2:3" ht="11.4">
      <c r="B77" s="667" t="s">
        <v>1100</v>
      </c>
      <c r="C77" s="667" t="s">
        <v>380</v>
      </c>
    </row>
    <row r="78" spans="2:3" ht="11.4">
      <c r="B78" s="666" t="s">
        <v>381</v>
      </c>
      <c r="C78" s="666" t="s">
        <v>380</v>
      </c>
    </row>
    <row r="79" spans="2:3" ht="11.4">
      <c r="B79" s="667" t="s">
        <v>1143</v>
      </c>
      <c r="C79" s="667" t="s">
        <v>380</v>
      </c>
    </row>
    <row r="80" spans="2:3" ht="11.4">
      <c r="B80" s="666" t="s">
        <v>387</v>
      </c>
      <c r="C80" s="666" t="s">
        <v>380</v>
      </c>
    </row>
    <row r="81" spans="2:3" ht="11.4">
      <c r="B81" s="667" t="s">
        <v>1104</v>
      </c>
      <c r="C81" s="667" t="s">
        <v>380</v>
      </c>
    </row>
    <row r="82" spans="2:3" ht="11.4">
      <c r="B82" s="666" t="s">
        <v>1136</v>
      </c>
      <c r="C82" s="666" t="s">
        <v>380</v>
      </c>
    </row>
    <row r="83" spans="2:3" ht="11.4">
      <c r="B83" s="667" t="s">
        <v>5</v>
      </c>
      <c r="C83" s="667" t="s">
        <v>380</v>
      </c>
    </row>
    <row r="84" spans="2:3" ht="11.4">
      <c r="B84" s="666" t="s">
        <v>1137</v>
      </c>
      <c r="C84" s="666" t="s">
        <v>380</v>
      </c>
    </row>
    <row r="85" spans="2:3" ht="11.4">
      <c r="B85" s="667" t="s">
        <v>1886</v>
      </c>
      <c r="C85" s="667" t="s">
        <v>380</v>
      </c>
    </row>
    <row r="86" spans="2:3" ht="11.4">
      <c r="B86" s="666" t="s">
        <v>1330</v>
      </c>
      <c r="C86" s="666" t="s">
        <v>380</v>
      </c>
    </row>
    <row r="87" spans="2:3" ht="11.4">
      <c r="B87" s="669" t="s">
        <v>1114</v>
      </c>
      <c r="C87" s="667" t="s">
        <v>380</v>
      </c>
    </row>
    <row r="88" spans="2:3" ht="11.4">
      <c r="B88" s="666" t="s">
        <v>1887</v>
      </c>
      <c r="C88" s="666" t="s">
        <v>1860</v>
      </c>
    </row>
    <row r="89" spans="2:3" ht="11.4">
      <c r="B89" s="667" t="s">
        <v>1140</v>
      </c>
      <c r="C89" s="667" t="s">
        <v>380</v>
      </c>
    </row>
    <row r="90" spans="2:3" ht="11.4">
      <c r="B90" s="666" t="s">
        <v>10</v>
      </c>
      <c r="C90" s="666" t="s">
        <v>380</v>
      </c>
    </row>
    <row r="91" spans="2:3" ht="11.4">
      <c r="B91" s="667" t="s">
        <v>1105</v>
      </c>
      <c r="C91" s="667" t="s">
        <v>380</v>
      </c>
    </row>
    <row r="92" spans="2:3" ht="11.4">
      <c r="B92" s="666" t="s">
        <v>1134</v>
      </c>
      <c r="C92" s="666" t="s">
        <v>380</v>
      </c>
    </row>
    <row r="93" spans="2:3" ht="11.4">
      <c r="B93" s="667" t="s">
        <v>1095</v>
      </c>
      <c r="C93" s="667" t="s">
        <v>380</v>
      </c>
    </row>
    <row r="94" spans="2:3" ht="11.4">
      <c r="B94" s="666" t="s">
        <v>1094</v>
      </c>
      <c r="C94" s="666" t="s">
        <v>380</v>
      </c>
    </row>
    <row r="95" spans="2:3" ht="11.4">
      <c r="B95" s="667" t="s">
        <v>1133</v>
      </c>
      <c r="C95" s="667" t="s">
        <v>380</v>
      </c>
    </row>
    <row r="96" spans="2:3" ht="11.4">
      <c r="B96" s="666" t="s">
        <v>1142</v>
      </c>
      <c r="C96" s="666" t="s">
        <v>380</v>
      </c>
    </row>
    <row r="97" spans="2:3" ht="11.4">
      <c r="B97" s="667" t="s">
        <v>1138</v>
      </c>
      <c r="C97" s="667" t="s">
        <v>380</v>
      </c>
    </row>
    <row r="98" spans="2:3" ht="11.4">
      <c r="B98" s="666" t="s">
        <v>1141</v>
      </c>
      <c r="C98" s="666" t="s">
        <v>380</v>
      </c>
    </row>
    <row r="99" spans="2:3" ht="11.4">
      <c r="B99" s="667" t="s">
        <v>1145</v>
      </c>
      <c r="C99" s="667" t="s">
        <v>380</v>
      </c>
    </row>
    <row r="100" spans="2:3" ht="11.4">
      <c r="B100" s="666" t="s">
        <v>1888</v>
      </c>
      <c r="C100" s="666" t="s">
        <v>1860</v>
      </c>
    </row>
    <row r="101" spans="2:3" ht="11.4">
      <c r="B101" s="667" t="s">
        <v>1139</v>
      </c>
      <c r="C101" s="667" t="s">
        <v>380</v>
      </c>
    </row>
    <row r="102" spans="2:3" ht="11.4">
      <c r="B102" s="666" t="s">
        <v>383</v>
      </c>
      <c r="C102" s="666" t="s">
        <v>380</v>
      </c>
    </row>
    <row r="103" spans="2:3" ht="11.4">
      <c r="B103" s="667" t="s">
        <v>1113</v>
      </c>
      <c r="C103" s="667" t="s">
        <v>380</v>
      </c>
    </row>
    <row r="104" spans="2:3" ht="11.4">
      <c r="B104" s="666" t="s">
        <v>1106</v>
      </c>
      <c r="C104" s="666" t="s">
        <v>380</v>
      </c>
    </row>
    <row r="105" spans="2:3" ht="11.4">
      <c r="B105" s="667" t="s">
        <v>1092</v>
      </c>
      <c r="C105" s="667" t="s">
        <v>380</v>
      </c>
    </row>
    <row r="106" spans="2:3" ht="11.4">
      <c r="B106" s="666" t="s">
        <v>1096</v>
      </c>
      <c r="C106" s="666" t="s">
        <v>380</v>
      </c>
    </row>
    <row r="107" spans="2:3" ht="11.4">
      <c r="B107" s="667" t="s">
        <v>1097</v>
      </c>
      <c r="C107" s="667" t="s">
        <v>380</v>
      </c>
    </row>
    <row r="108" spans="2:3" ht="11.4">
      <c r="B108" s="666" t="s">
        <v>1108</v>
      </c>
      <c r="C108" s="666" t="s">
        <v>380</v>
      </c>
    </row>
    <row r="109" spans="2:3" ht="11.4">
      <c r="B109" s="667" t="s">
        <v>386</v>
      </c>
      <c r="C109" s="667" t="s">
        <v>380</v>
      </c>
    </row>
    <row r="110" spans="2:3" ht="11.4">
      <c r="B110" s="666" t="s">
        <v>1093</v>
      </c>
      <c r="C110" s="666" t="s">
        <v>380</v>
      </c>
    </row>
    <row r="111" spans="2:3" ht="11.4">
      <c r="B111" s="667" t="s">
        <v>1135</v>
      </c>
      <c r="C111" s="667" t="s">
        <v>380</v>
      </c>
    </row>
    <row r="112" spans="2:3" ht="11.4">
      <c r="B112" s="666" t="s">
        <v>385</v>
      </c>
      <c r="C112" s="666" t="s">
        <v>1860</v>
      </c>
    </row>
  </sheetData>
  <mergeCells count="1">
    <mergeCell ref="B45:C45"/>
  </mergeCells>
  <pageMargins left="0.7" right="0.7" top="0.75" bottom="0.75" header="0.3" footer="0.3"/>
  <pageSetup paperSize="9" orientation="portrait" r:id="rId1"/>
  <rowBreaks count="1" manualBreakCount="1">
    <brk id="4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81516-8EC0-4C8B-A408-34FB98BCA826}">
  <sheetPr>
    <pageSetUpPr fitToPage="1"/>
  </sheetPr>
  <dimension ref="A2:L151"/>
  <sheetViews>
    <sheetView topLeftCell="A102" workbookViewId="0">
      <selection activeCell="B124" sqref="B124"/>
    </sheetView>
  </sheetViews>
  <sheetFormatPr baseColWidth="10" defaultColWidth="11.44140625" defaultRowHeight="16.8"/>
  <cols>
    <col min="1" max="1" width="11.44140625" style="537"/>
    <col min="2" max="2" width="21.109375" style="548" customWidth="1"/>
    <col min="3" max="3" width="11" style="537" bestFit="1" customWidth="1"/>
    <col min="4" max="4" width="11.77734375" style="537" bestFit="1" customWidth="1"/>
    <col min="5" max="5" width="10.44140625" style="537" bestFit="1" customWidth="1"/>
    <col min="6" max="6" width="11" style="537" bestFit="1" customWidth="1"/>
    <col min="7" max="7" width="10.77734375" style="537" bestFit="1" customWidth="1"/>
    <col min="8" max="8" width="9.33203125" style="537" bestFit="1" customWidth="1"/>
    <col min="9" max="9" width="12.6640625" style="537" bestFit="1" customWidth="1"/>
    <col min="10" max="10" width="13.6640625" style="537" bestFit="1" customWidth="1"/>
    <col min="11" max="11" width="27.6640625" style="537" bestFit="1" customWidth="1"/>
    <col min="12" max="12" width="11.109375" style="537" bestFit="1" customWidth="1"/>
    <col min="13" max="16384" width="11.44140625" style="537"/>
  </cols>
  <sheetData>
    <row r="2" spans="1:12">
      <c r="A2" s="547"/>
      <c r="B2" s="573" t="s">
        <v>458</v>
      </c>
    </row>
    <row r="3" spans="1:12">
      <c r="E3" s="549"/>
    </row>
    <row r="4" spans="1:12" ht="100.8">
      <c r="A4" s="469" t="s">
        <v>459</v>
      </c>
      <c r="B4" s="469" t="s">
        <v>460</v>
      </c>
      <c r="C4" s="469" t="s">
        <v>461</v>
      </c>
      <c r="D4" s="469" t="s">
        <v>462</v>
      </c>
      <c r="E4" s="469" t="s">
        <v>1808</v>
      </c>
      <c r="F4" s="469" t="s">
        <v>1473</v>
      </c>
      <c r="G4" s="469" t="s">
        <v>464</v>
      </c>
      <c r="H4" s="469" t="s">
        <v>465</v>
      </c>
      <c r="I4" s="469" t="s">
        <v>1809</v>
      </c>
      <c r="J4" s="469" t="s">
        <v>1810</v>
      </c>
      <c r="K4" s="469" t="s">
        <v>466</v>
      </c>
      <c r="L4" s="469" t="s">
        <v>483</v>
      </c>
    </row>
    <row r="5" spans="1:12">
      <c r="A5" s="887" t="s">
        <v>1911</v>
      </c>
      <c r="B5" s="484" t="s">
        <v>1912</v>
      </c>
      <c r="C5" s="888">
        <v>43842</v>
      </c>
      <c r="D5" s="480">
        <v>412831</v>
      </c>
      <c r="E5" s="481" t="s">
        <v>467</v>
      </c>
      <c r="F5" s="481" t="s">
        <v>468</v>
      </c>
      <c r="G5" s="482">
        <v>65.215000000000003</v>
      </c>
      <c r="H5" s="483"/>
      <c r="I5" s="550">
        <f t="shared" ref="I5:I68" si="0">G5*D5</f>
        <v>26922773.665000003</v>
      </c>
      <c r="J5" s="889">
        <v>34157751967.879002</v>
      </c>
      <c r="K5" s="893" t="s">
        <v>1913</v>
      </c>
      <c r="L5" s="891" t="s">
        <v>1914</v>
      </c>
    </row>
    <row r="6" spans="1:12" ht="117.6">
      <c r="A6" s="887"/>
      <c r="B6" s="484" t="s">
        <v>1915</v>
      </c>
      <c r="C6" s="888"/>
      <c r="D6" s="480">
        <v>218923</v>
      </c>
      <c r="E6" s="481" t="s">
        <v>467</v>
      </c>
      <c r="F6" s="481" t="s">
        <v>468</v>
      </c>
      <c r="G6" s="482">
        <v>65.215000000000003</v>
      </c>
      <c r="H6" s="483"/>
      <c r="I6" s="550">
        <f t="shared" si="0"/>
        <v>14277063.445</v>
      </c>
      <c r="J6" s="889"/>
      <c r="K6" s="893"/>
      <c r="L6" s="891"/>
    </row>
    <row r="7" spans="1:12" ht="50.4">
      <c r="A7" s="887"/>
      <c r="B7" s="484" t="s">
        <v>1916</v>
      </c>
      <c r="C7" s="888"/>
      <c r="D7" s="480">
        <v>11353</v>
      </c>
      <c r="E7" s="481" t="s">
        <v>467</v>
      </c>
      <c r="F7" s="481" t="s">
        <v>468</v>
      </c>
      <c r="G7" s="482">
        <v>65.215000000000003</v>
      </c>
      <c r="H7" s="483"/>
      <c r="I7" s="550">
        <f t="shared" si="0"/>
        <v>740385.89500000002</v>
      </c>
      <c r="J7" s="889"/>
      <c r="K7" s="893"/>
      <c r="L7" s="891"/>
    </row>
    <row r="8" spans="1:12">
      <c r="A8" s="887"/>
      <c r="B8" s="484" t="s">
        <v>442</v>
      </c>
      <c r="C8" s="888"/>
      <c r="D8" s="480">
        <v>68492</v>
      </c>
      <c r="E8" s="481" t="s">
        <v>467</v>
      </c>
      <c r="F8" s="481" t="s">
        <v>468</v>
      </c>
      <c r="G8" s="482">
        <v>65.215000000000003</v>
      </c>
      <c r="H8" s="483"/>
      <c r="I8" s="550">
        <f t="shared" si="0"/>
        <v>4466705.78</v>
      </c>
      <c r="J8" s="889"/>
      <c r="K8" s="893"/>
      <c r="L8" s="891"/>
    </row>
    <row r="9" spans="1:12">
      <c r="A9" s="887"/>
      <c r="B9" s="484" t="s">
        <v>102</v>
      </c>
      <c r="C9" s="888"/>
      <c r="D9" s="480">
        <v>40000</v>
      </c>
      <c r="E9" s="481" t="s">
        <v>467</v>
      </c>
      <c r="F9" s="481" t="s">
        <v>470</v>
      </c>
      <c r="G9" s="482">
        <v>65.215000000000003</v>
      </c>
      <c r="H9" s="483"/>
      <c r="I9" s="550">
        <f t="shared" si="0"/>
        <v>2608600</v>
      </c>
      <c r="J9" s="889"/>
      <c r="K9" s="893"/>
      <c r="L9" s="891"/>
    </row>
    <row r="10" spans="1:12">
      <c r="A10" s="887"/>
      <c r="B10" s="484" t="s">
        <v>446</v>
      </c>
      <c r="C10" s="888"/>
      <c r="D10" s="480">
        <v>10000</v>
      </c>
      <c r="E10" s="481" t="s">
        <v>467</v>
      </c>
      <c r="F10" s="481" t="s">
        <v>446</v>
      </c>
      <c r="G10" s="482">
        <v>65.215000000000003</v>
      </c>
      <c r="H10" s="483"/>
      <c r="I10" s="550">
        <f t="shared" si="0"/>
        <v>652150</v>
      </c>
      <c r="J10" s="889"/>
      <c r="K10" s="893"/>
      <c r="L10" s="891"/>
    </row>
    <row r="11" spans="1:12">
      <c r="A11" s="887"/>
      <c r="B11" s="484" t="s">
        <v>443</v>
      </c>
      <c r="C11" s="888"/>
      <c r="D11" s="480">
        <v>124000</v>
      </c>
      <c r="E11" s="481" t="s">
        <v>467</v>
      </c>
      <c r="F11" s="481" t="s">
        <v>468</v>
      </c>
      <c r="G11" s="482">
        <v>65.215000000000003</v>
      </c>
      <c r="H11" s="483"/>
      <c r="I11" s="550">
        <f t="shared" si="0"/>
        <v>8086660</v>
      </c>
      <c r="J11" s="889"/>
      <c r="K11" s="893"/>
      <c r="L11" s="891"/>
    </row>
    <row r="12" spans="1:12">
      <c r="A12" s="881" t="s">
        <v>1917</v>
      </c>
      <c r="B12" s="490" t="s">
        <v>1912</v>
      </c>
      <c r="C12" s="882">
        <v>43879</v>
      </c>
      <c r="D12" s="486">
        <v>631699</v>
      </c>
      <c r="E12" s="487" t="s">
        <v>467</v>
      </c>
      <c r="F12" s="487" t="s">
        <v>468</v>
      </c>
      <c r="G12" s="488">
        <v>57.301000000000002</v>
      </c>
      <c r="H12" s="489"/>
      <c r="I12" s="551">
        <f t="shared" si="0"/>
        <v>36196984.399000004</v>
      </c>
      <c r="J12" s="883">
        <v>29872970872.300098</v>
      </c>
      <c r="K12" s="895" t="s">
        <v>475</v>
      </c>
      <c r="L12" s="885" t="s">
        <v>1918</v>
      </c>
    </row>
    <row r="13" spans="1:12" ht="117.6">
      <c r="A13" s="881"/>
      <c r="B13" s="490" t="s">
        <v>1915</v>
      </c>
      <c r="C13" s="882"/>
      <c r="D13" s="486">
        <v>104856</v>
      </c>
      <c r="E13" s="487" t="s">
        <v>467</v>
      </c>
      <c r="F13" s="487" t="s">
        <v>468</v>
      </c>
      <c r="G13" s="488">
        <v>57.301000000000002</v>
      </c>
      <c r="H13" s="489"/>
      <c r="I13" s="551">
        <f t="shared" si="0"/>
        <v>6008353.6560000004</v>
      </c>
      <c r="J13" s="883"/>
      <c r="K13" s="895"/>
      <c r="L13" s="885"/>
    </row>
    <row r="14" spans="1:12" ht="50.4">
      <c r="A14" s="881"/>
      <c r="B14" s="490" t="s">
        <v>1916</v>
      </c>
      <c r="C14" s="882"/>
      <c r="D14" s="486">
        <v>5343</v>
      </c>
      <c r="E14" s="487" t="s">
        <v>467</v>
      </c>
      <c r="F14" s="487" t="s">
        <v>468</v>
      </c>
      <c r="G14" s="488">
        <v>57.301000000000002</v>
      </c>
      <c r="H14" s="489"/>
      <c r="I14" s="551">
        <f t="shared" si="0"/>
        <v>306159.24300000002</v>
      </c>
      <c r="J14" s="883"/>
      <c r="K14" s="895"/>
      <c r="L14" s="885"/>
    </row>
    <row r="15" spans="1:12">
      <c r="A15" s="881"/>
      <c r="B15" s="490" t="s">
        <v>442</v>
      </c>
      <c r="C15" s="882"/>
      <c r="D15" s="486">
        <v>31724</v>
      </c>
      <c r="E15" s="487" t="s">
        <v>467</v>
      </c>
      <c r="F15" s="487" t="s">
        <v>468</v>
      </c>
      <c r="G15" s="488">
        <v>57.301000000000002</v>
      </c>
      <c r="H15" s="489"/>
      <c r="I15" s="551">
        <f t="shared" si="0"/>
        <v>1817816.9240000001</v>
      </c>
      <c r="J15" s="883"/>
      <c r="K15" s="895"/>
      <c r="L15" s="885"/>
    </row>
    <row r="16" spans="1:12">
      <c r="A16" s="881"/>
      <c r="B16" s="490" t="s">
        <v>102</v>
      </c>
      <c r="C16" s="882"/>
      <c r="D16" s="486">
        <v>19500</v>
      </c>
      <c r="E16" s="487" t="s">
        <v>467</v>
      </c>
      <c r="F16" s="487" t="s">
        <v>470</v>
      </c>
      <c r="G16" s="488">
        <v>57.301000000000002</v>
      </c>
      <c r="H16" s="489"/>
      <c r="I16" s="551">
        <f t="shared" si="0"/>
        <v>1117369.5</v>
      </c>
      <c r="J16" s="883"/>
      <c r="K16" s="895"/>
      <c r="L16" s="885"/>
    </row>
    <row r="17" spans="1:12">
      <c r="A17" s="881"/>
      <c r="B17" s="490" t="s">
        <v>446</v>
      </c>
      <c r="C17" s="882"/>
      <c r="D17" s="486">
        <v>10500</v>
      </c>
      <c r="E17" s="487" t="s">
        <v>467</v>
      </c>
      <c r="F17" s="487" t="s">
        <v>446</v>
      </c>
      <c r="G17" s="488">
        <v>57.301000000000002</v>
      </c>
      <c r="H17" s="489"/>
      <c r="I17" s="551">
        <f t="shared" si="0"/>
        <v>601660.5</v>
      </c>
      <c r="J17" s="883"/>
      <c r="K17" s="895"/>
      <c r="L17" s="885"/>
    </row>
    <row r="18" spans="1:12">
      <c r="A18" s="881"/>
      <c r="B18" s="490" t="s">
        <v>443</v>
      </c>
      <c r="C18" s="882"/>
      <c r="D18" s="486">
        <v>56000</v>
      </c>
      <c r="E18" s="487" t="s">
        <v>467</v>
      </c>
      <c r="F18" s="487" t="s">
        <v>468</v>
      </c>
      <c r="G18" s="488">
        <v>57.301000000000002</v>
      </c>
      <c r="H18" s="489"/>
      <c r="I18" s="551">
        <f t="shared" si="0"/>
        <v>3208856</v>
      </c>
      <c r="J18" s="883"/>
      <c r="K18" s="895"/>
      <c r="L18" s="885"/>
    </row>
    <row r="19" spans="1:12">
      <c r="A19" s="887" t="s">
        <v>1919</v>
      </c>
      <c r="B19" s="484" t="s">
        <v>1920</v>
      </c>
      <c r="C19" s="888">
        <v>43883</v>
      </c>
      <c r="D19" s="480">
        <v>239762</v>
      </c>
      <c r="E19" s="481" t="s">
        <v>467</v>
      </c>
      <c r="F19" s="481" t="s">
        <v>473</v>
      </c>
      <c r="G19" s="482">
        <v>56.011000000000003</v>
      </c>
      <c r="H19" s="483"/>
      <c r="I19" s="550">
        <f t="shared" si="0"/>
        <v>13429309.382000001</v>
      </c>
      <c r="J19" s="889">
        <v>19746219613.102943</v>
      </c>
      <c r="K19" s="890" t="s">
        <v>475</v>
      </c>
      <c r="L19" s="891" t="s">
        <v>1918</v>
      </c>
    </row>
    <row r="20" spans="1:12">
      <c r="A20" s="887"/>
      <c r="B20" s="484" t="s">
        <v>1921</v>
      </c>
      <c r="C20" s="888"/>
      <c r="D20" s="480">
        <v>100332</v>
      </c>
      <c r="E20" s="481" t="s">
        <v>467</v>
      </c>
      <c r="F20" s="481" t="s">
        <v>473</v>
      </c>
      <c r="G20" s="482">
        <v>56.011000000000003</v>
      </c>
      <c r="H20" s="483"/>
      <c r="I20" s="550">
        <f t="shared" si="0"/>
        <v>5619695.6520000007</v>
      </c>
      <c r="J20" s="889"/>
      <c r="K20" s="890"/>
      <c r="L20" s="891"/>
    </row>
    <row r="21" spans="1:12">
      <c r="A21" s="887"/>
      <c r="B21" s="484" t="s">
        <v>138</v>
      </c>
      <c r="C21" s="888"/>
      <c r="D21" s="480">
        <v>240402</v>
      </c>
      <c r="E21" s="481" t="s">
        <v>467</v>
      </c>
      <c r="F21" s="481" t="s">
        <v>473</v>
      </c>
      <c r="G21" s="482">
        <v>56.011000000000003</v>
      </c>
      <c r="H21" s="483"/>
      <c r="I21" s="550">
        <f t="shared" si="0"/>
        <v>13465156.422</v>
      </c>
      <c r="J21" s="889"/>
      <c r="K21" s="890"/>
      <c r="L21" s="891"/>
    </row>
    <row r="22" spans="1:12">
      <c r="A22" s="881" t="s">
        <v>1922</v>
      </c>
      <c r="B22" s="490" t="s">
        <v>1912</v>
      </c>
      <c r="C22" s="882">
        <v>43903</v>
      </c>
      <c r="D22" s="486">
        <v>665440</v>
      </c>
      <c r="E22" s="487" t="s">
        <v>467</v>
      </c>
      <c r="F22" s="487" t="s">
        <v>468</v>
      </c>
      <c r="G22" s="488">
        <v>32.779000000000003</v>
      </c>
      <c r="H22" s="489"/>
      <c r="I22" s="551">
        <f t="shared" si="0"/>
        <v>21812457.760000002</v>
      </c>
      <c r="J22" s="883">
        <v>17605531154.368679</v>
      </c>
      <c r="K22" s="884" t="s">
        <v>1923</v>
      </c>
      <c r="L22" s="885" t="s">
        <v>1924</v>
      </c>
    </row>
    <row r="23" spans="1:12" ht="117.6">
      <c r="A23" s="881"/>
      <c r="B23" s="490" t="s">
        <v>1915</v>
      </c>
      <c r="C23" s="882"/>
      <c r="D23" s="486">
        <v>103145</v>
      </c>
      <c r="E23" s="487" t="s">
        <v>467</v>
      </c>
      <c r="F23" s="487" t="s">
        <v>468</v>
      </c>
      <c r="G23" s="488">
        <v>32.779000000000003</v>
      </c>
      <c r="H23" s="489"/>
      <c r="I23" s="551">
        <f t="shared" si="0"/>
        <v>3380989.9550000005</v>
      </c>
      <c r="J23" s="883"/>
      <c r="K23" s="884"/>
      <c r="L23" s="885"/>
    </row>
    <row r="24" spans="1:12" ht="50.4">
      <c r="A24" s="881"/>
      <c r="B24" s="490" t="s">
        <v>1916</v>
      </c>
      <c r="C24" s="882"/>
      <c r="D24" s="486">
        <v>5955</v>
      </c>
      <c r="E24" s="487" t="s">
        <v>467</v>
      </c>
      <c r="F24" s="487" t="s">
        <v>468</v>
      </c>
      <c r="G24" s="488">
        <v>32.779000000000003</v>
      </c>
      <c r="H24" s="489"/>
      <c r="I24" s="551">
        <f t="shared" si="0"/>
        <v>195198.94500000001</v>
      </c>
      <c r="J24" s="883"/>
      <c r="K24" s="884"/>
      <c r="L24" s="885"/>
    </row>
    <row r="25" spans="1:12">
      <c r="A25" s="881"/>
      <c r="B25" s="490" t="s">
        <v>442</v>
      </c>
      <c r="C25" s="882"/>
      <c r="D25" s="486">
        <v>34656</v>
      </c>
      <c r="E25" s="487" t="s">
        <v>467</v>
      </c>
      <c r="F25" s="487" t="s">
        <v>468</v>
      </c>
      <c r="G25" s="488">
        <v>32.779000000000003</v>
      </c>
      <c r="H25" s="489"/>
      <c r="I25" s="551">
        <f t="shared" si="0"/>
        <v>1135989.0240000002</v>
      </c>
      <c r="J25" s="883"/>
      <c r="K25" s="884"/>
      <c r="L25" s="885"/>
    </row>
    <row r="26" spans="1:12">
      <c r="A26" s="881"/>
      <c r="B26" s="490" t="s">
        <v>102</v>
      </c>
      <c r="C26" s="882"/>
      <c r="D26" s="486">
        <v>18000</v>
      </c>
      <c r="E26" s="487" t="s">
        <v>467</v>
      </c>
      <c r="F26" s="487" t="s">
        <v>470</v>
      </c>
      <c r="G26" s="488">
        <v>32.779000000000003</v>
      </c>
      <c r="H26" s="489"/>
      <c r="I26" s="551">
        <f t="shared" si="0"/>
        <v>590022.00000000012</v>
      </c>
      <c r="J26" s="883"/>
      <c r="K26" s="884"/>
      <c r="L26" s="885"/>
    </row>
    <row r="27" spans="1:12">
      <c r="A27" s="881"/>
      <c r="B27" s="490" t="s">
        <v>446</v>
      </c>
      <c r="C27" s="882"/>
      <c r="D27" s="486">
        <v>20000</v>
      </c>
      <c r="E27" s="487" t="s">
        <v>467</v>
      </c>
      <c r="F27" s="487" t="s">
        <v>446</v>
      </c>
      <c r="G27" s="488">
        <v>32.779000000000003</v>
      </c>
      <c r="H27" s="489"/>
      <c r="I27" s="551">
        <f t="shared" si="0"/>
        <v>655580.00000000012</v>
      </c>
      <c r="J27" s="883"/>
      <c r="K27" s="884"/>
      <c r="L27" s="885"/>
    </row>
    <row r="28" spans="1:12">
      <c r="A28" s="881"/>
      <c r="B28" s="490" t="s">
        <v>443</v>
      </c>
      <c r="C28" s="882"/>
      <c r="D28" s="486">
        <v>62000</v>
      </c>
      <c r="E28" s="487" t="s">
        <v>467</v>
      </c>
      <c r="F28" s="487" t="s">
        <v>468</v>
      </c>
      <c r="G28" s="488">
        <v>32.779000000000003</v>
      </c>
      <c r="H28" s="489"/>
      <c r="I28" s="551">
        <f t="shared" si="0"/>
        <v>2032298.0000000002</v>
      </c>
      <c r="J28" s="883"/>
      <c r="K28" s="884"/>
      <c r="L28" s="885"/>
    </row>
    <row r="29" spans="1:12">
      <c r="A29" s="887" t="s">
        <v>1925</v>
      </c>
      <c r="B29" s="484" t="s">
        <v>1920</v>
      </c>
      <c r="C29" s="888">
        <v>43914</v>
      </c>
      <c r="D29" s="480">
        <v>373985</v>
      </c>
      <c r="E29" s="481" t="s">
        <v>467</v>
      </c>
      <c r="F29" s="481" t="s">
        <v>473</v>
      </c>
      <c r="G29" s="482">
        <v>28.529</v>
      </c>
      <c r="H29" s="483"/>
      <c r="I29" s="550">
        <f t="shared" si="0"/>
        <v>10669418.064999999</v>
      </c>
      <c r="J29" s="889">
        <v>10197440320.998304</v>
      </c>
      <c r="K29" s="890" t="s">
        <v>1913</v>
      </c>
      <c r="L29" s="891" t="s">
        <v>474</v>
      </c>
    </row>
    <row r="30" spans="1:12">
      <c r="A30" s="887"/>
      <c r="B30" s="484" t="s">
        <v>1921</v>
      </c>
      <c r="C30" s="888"/>
      <c r="D30" s="480">
        <v>54119</v>
      </c>
      <c r="E30" s="481" t="s">
        <v>467</v>
      </c>
      <c r="F30" s="481" t="s">
        <v>473</v>
      </c>
      <c r="G30" s="482">
        <v>28.529</v>
      </c>
      <c r="H30" s="483"/>
      <c r="I30" s="550">
        <f t="shared" si="0"/>
        <v>1543960.9509999999</v>
      </c>
      <c r="J30" s="889"/>
      <c r="K30" s="890"/>
      <c r="L30" s="891"/>
    </row>
    <row r="31" spans="1:12">
      <c r="A31" s="887"/>
      <c r="B31" s="484" t="s">
        <v>138</v>
      </c>
      <c r="C31" s="888"/>
      <c r="D31" s="480">
        <v>162748</v>
      </c>
      <c r="E31" s="481" t="s">
        <v>467</v>
      </c>
      <c r="F31" s="481" t="s">
        <v>473</v>
      </c>
      <c r="G31" s="482">
        <v>28.529</v>
      </c>
      <c r="H31" s="483"/>
      <c r="I31" s="550">
        <f t="shared" si="0"/>
        <v>4643037.6919999998</v>
      </c>
      <c r="J31" s="889"/>
      <c r="K31" s="890"/>
      <c r="L31" s="891"/>
    </row>
    <row r="32" spans="1:12">
      <c r="A32" s="881" t="s">
        <v>1926</v>
      </c>
      <c r="B32" s="490" t="s">
        <v>471</v>
      </c>
      <c r="C32" s="882">
        <v>43914</v>
      </c>
      <c r="D32" s="486">
        <v>53219</v>
      </c>
      <c r="E32" s="487" t="s">
        <v>467</v>
      </c>
      <c r="F32" s="487" t="s">
        <v>445</v>
      </c>
      <c r="G32" s="488">
        <v>28.998999999999999</v>
      </c>
      <c r="H32" s="489"/>
      <c r="I32" s="551">
        <f t="shared" si="0"/>
        <v>1543297.781</v>
      </c>
      <c r="J32" s="883">
        <v>494420143.1623503</v>
      </c>
      <c r="K32" s="884" t="s">
        <v>1927</v>
      </c>
      <c r="L32" s="886" t="s">
        <v>478</v>
      </c>
    </row>
    <row r="33" spans="1:12">
      <c r="A33" s="881"/>
      <c r="B33" s="490" t="s">
        <v>123</v>
      </c>
      <c r="C33" s="882"/>
      <c r="D33" s="486">
        <v>78167</v>
      </c>
      <c r="E33" s="487" t="s">
        <v>467</v>
      </c>
      <c r="F33" s="487" t="s">
        <v>472</v>
      </c>
      <c r="G33" s="488">
        <v>28.998999999999999</v>
      </c>
      <c r="H33" s="489"/>
      <c r="I33" s="551">
        <f t="shared" si="0"/>
        <v>2266764.8330000001</v>
      </c>
      <c r="J33" s="883"/>
      <c r="K33" s="884"/>
      <c r="L33" s="886"/>
    </row>
    <row r="34" spans="1:12">
      <c r="A34" s="887" t="s">
        <v>1928</v>
      </c>
      <c r="B34" s="484" t="s">
        <v>1912</v>
      </c>
      <c r="C34" s="888">
        <v>43939</v>
      </c>
      <c r="D34" s="480">
        <v>648772</v>
      </c>
      <c r="E34" s="481" t="s">
        <v>467</v>
      </c>
      <c r="F34" s="481" t="s">
        <v>468</v>
      </c>
      <c r="G34" s="482">
        <v>17.774999999999999</v>
      </c>
      <c r="H34" s="483"/>
      <c r="I34" s="550">
        <f t="shared" si="0"/>
        <v>11531922.299999999</v>
      </c>
      <c r="J34" s="889">
        <v>9463050490.4900494</v>
      </c>
      <c r="K34" s="890" t="s">
        <v>1929</v>
      </c>
      <c r="L34" s="892" t="s">
        <v>476</v>
      </c>
    </row>
    <row r="35" spans="1:12" ht="117.6">
      <c r="A35" s="887"/>
      <c r="B35" s="484" t="s">
        <v>1915</v>
      </c>
      <c r="C35" s="888"/>
      <c r="D35" s="480">
        <v>94413</v>
      </c>
      <c r="E35" s="481" t="s">
        <v>467</v>
      </c>
      <c r="F35" s="481" t="s">
        <v>468</v>
      </c>
      <c r="G35" s="482">
        <v>17.774999999999999</v>
      </c>
      <c r="H35" s="483"/>
      <c r="I35" s="550">
        <f t="shared" si="0"/>
        <v>1678191.075</v>
      </c>
      <c r="J35" s="889"/>
      <c r="K35" s="890"/>
      <c r="L35" s="892"/>
    </row>
    <row r="36" spans="1:12" ht="50.4">
      <c r="A36" s="887"/>
      <c r="B36" s="484" t="s">
        <v>1916</v>
      </c>
      <c r="C36" s="888"/>
      <c r="D36" s="480">
        <v>5550</v>
      </c>
      <c r="E36" s="481" t="s">
        <v>467</v>
      </c>
      <c r="F36" s="481" t="s">
        <v>468</v>
      </c>
      <c r="G36" s="482">
        <v>17.774999999999999</v>
      </c>
      <c r="H36" s="483"/>
      <c r="I36" s="550">
        <f t="shared" si="0"/>
        <v>98651.249999999985</v>
      </c>
      <c r="J36" s="889"/>
      <c r="K36" s="890"/>
      <c r="L36" s="892"/>
    </row>
    <row r="37" spans="1:12">
      <c r="A37" s="887"/>
      <c r="B37" s="484" t="s">
        <v>442</v>
      </c>
      <c r="C37" s="888"/>
      <c r="D37" s="480">
        <v>32671</v>
      </c>
      <c r="E37" s="481" t="s">
        <v>467</v>
      </c>
      <c r="F37" s="481" t="s">
        <v>468</v>
      </c>
      <c r="G37" s="482">
        <v>17.774999999999999</v>
      </c>
      <c r="H37" s="483"/>
      <c r="I37" s="550">
        <f t="shared" si="0"/>
        <v>580727.02499999991</v>
      </c>
      <c r="J37" s="889"/>
      <c r="K37" s="890"/>
      <c r="L37" s="892"/>
    </row>
    <row r="38" spans="1:12">
      <c r="A38" s="887"/>
      <c r="B38" s="484" t="s">
        <v>102</v>
      </c>
      <c r="C38" s="888"/>
      <c r="D38" s="480">
        <v>17500</v>
      </c>
      <c r="E38" s="481" t="s">
        <v>467</v>
      </c>
      <c r="F38" s="481" t="s">
        <v>470</v>
      </c>
      <c r="G38" s="482">
        <v>17.774999999999999</v>
      </c>
      <c r="H38" s="483"/>
      <c r="I38" s="550">
        <f t="shared" si="0"/>
        <v>311062.5</v>
      </c>
      <c r="J38" s="889"/>
      <c r="K38" s="890"/>
      <c r="L38" s="892"/>
    </row>
    <row r="39" spans="1:12">
      <c r="A39" s="887"/>
      <c r="B39" s="484" t="s">
        <v>446</v>
      </c>
      <c r="C39" s="888"/>
      <c r="D39" s="480">
        <v>22000</v>
      </c>
      <c r="E39" s="481" t="s">
        <v>467</v>
      </c>
      <c r="F39" s="481" t="s">
        <v>446</v>
      </c>
      <c r="G39" s="482">
        <v>17.774999999999999</v>
      </c>
      <c r="H39" s="483"/>
      <c r="I39" s="550">
        <f t="shared" si="0"/>
        <v>391049.99999999994</v>
      </c>
      <c r="J39" s="889"/>
      <c r="K39" s="890"/>
      <c r="L39" s="892"/>
    </row>
    <row r="40" spans="1:12">
      <c r="A40" s="887"/>
      <c r="B40" s="484" t="s">
        <v>443</v>
      </c>
      <c r="C40" s="888"/>
      <c r="D40" s="480">
        <v>60500</v>
      </c>
      <c r="E40" s="481" t="s">
        <v>467</v>
      </c>
      <c r="F40" s="481" t="s">
        <v>468</v>
      </c>
      <c r="G40" s="482">
        <v>17.774999999999999</v>
      </c>
      <c r="H40" s="483"/>
      <c r="I40" s="550">
        <f t="shared" si="0"/>
        <v>1075387.5</v>
      </c>
      <c r="J40" s="889"/>
      <c r="K40" s="890"/>
      <c r="L40" s="892"/>
    </row>
    <row r="41" spans="1:12">
      <c r="A41" s="881" t="s">
        <v>1930</v>
      </c>
      <c r="B41" s="490" t="s">
        <v>1920</v>
      </c>
      <c r="C41" s="882">
        <v>43946</v>
      </c>
      <c r="D41" s="486">
        <v>466890</v>
      </c>
      <c r="E41" s="487" t="s">
        <v>467</v>
      </c>
      <c r="F41" s="894" t="s">
        <v>473</v>
      </c>
      <c r="G41" s="488">
        <v>15.095000000000001</v>
      </c>
      <c r="H41" s="489"/>
      <c r="I41" s="551">
        <f t="shared" si="0"/>
        <v>7047704.5500000007</v>
      </c>
      <c r="J41" s="883">
        <v>5889422152.9644728</v>
      </c>
      <c r="K41" s="884" t="s">
        <v>1931</v>
      </c>
      <c r="L41" s="886" t="s">
        <v>474</v>
      </c>
    </row>
    <row r="42" spans="1:12">
      <c r="A42" s="881"/>
      <c r="B42" s="490" t="s">
        <v>1921</v>
      </c>
      <c r="C42" s="882"/>
      <c r="D42" s="486">
        <v>55353</v>
      </c>
      <c r="E42" s="487" t="s">
        <v>467</v>
      </c>
      <c r="F42" s="894"/>
      <c r="G42" s="488">
        <v>15.095000000000001</v>
      </c>
      <c r="H42" s="489"/>
      <c r="I42" s="551">
        <f t="shared" si="0"/>
        <v>835553.53500000003</v>
      </c>
      <c r="J42" s="883"/>
      <c r="K42" s="884"/>
      <c r="L42" s="886"/>
    </row>
    <row r="43" spans="1:12">
      <c r="A43" s="881"/>
      <c r="B43" s="490" t="s">
        <v>138</v>
      </c>
      <c r="C43" s="882"/>
      <c r="D43" s="486">
        <v>120131</v>
      </c>
      <c r="E43" s="487" t="s">
        <v>467</v>
      </c>
      <c r="F43" s="894"/>
      <c r="G43" s="488">
        <v>15.095000000000001</v>
      </c>
      <c r="H43" s="489"/>
      <c r="I43" s="551">
        <f t="shared" si="0"/>
        <v>1813377.4450000001</v>
      </c>
      <c r="J43" s="883"/>
      <c r="K43" s="884"/>
      <c r="L43" s="886"/>
    </row>
    <row r="44" spans="1:12">
      <c r="A44" s="887" t="s">
        <v>1932</v>
      </c>
      <c r="B44" s="484" t="s">
        <v>1912</v>
      </c>
      <c r="C44" s="888">
        <v>43959</v>
      </c>
      <c r="D44" s="480">
        <v>614626</v>
      </c>
      <c r="E44" s="481" t="s">
        <v>467</v>
      </c>
      <c r="F44" s="481" t="s">
        <v>468</v>
      </c>
      <c r="G44" s="482">
        <v>24.989000000000001</v>
      </c>
      <c r="H44" s="483"/>
      <c r="I44" s="550">
        <f t="shared" si="0"/>
        <v>15358889.114</v>
      </c>
      <c r="J44" s="889">
        <v>13150057319.265759</v>
      </c>
      <c r="K44" s="890" t="s">
        <v>1929</v>
      </c>
      <c r="L44" s="892" t="s">
        <v>476</v>
      </c>
    </row>
    <row r="45" spans="1:12" ht="117.6">
      <c r="A45" s="887"/>
      <c r="B45" s="484" t="s">
        <v>1915</v>
      </c>
      <c r="C45" s="888"/>
      <c r="D45" s="480">
        <v>112082</v>
      </c>
      <c r="E45" s="481" t="s">
        <v>467</v>
      </c>
      <c r="F45" s="481" t="s">
        <v>468</v>
      </c>
      <c r="G45" s="482">
        <v>24.989000000000001</v>
      </c>
      <c r="H45" s="483"/>
      <c r="I45" s="550">
        <f t="shared" si="0"/>
        <v>2800817.0980000002</v>
      </c>
      <c r="J45" s="889"/>
      <c r="K45" s="890"/>
      <c r="L45" s="892"/>
    </row>
    <row r="46" spans="1:12" ht="50.4">
      <c r="A46" s="887"/>
      <c r="B46" s="484" t="s">
        <v>1916</v>
      </c>
      <c r="C46" s="888"/>
      <c r="D46" s="480">
        <v>5983</v>
      </c>
      <c r="E46" s="481" t="s">
        <v>467</v>
      </c>
      <c r="F46" s="481" t="s">
        <v>468</v>
      </c>
      <c r="G46" s="482">
        <v>24.989000000000001</v>
      </c>
      <c r="H46" s="483"/>
      <c r="I46" s="550">
        <f t="shared" si="0"/>
        <v>149509.18700000001</v>
      </c>
      <c r="J46" s="889"/>
      <c r="K46" s="890"/>
      <c r="L46" s="892"/>
    </row>
    <row r="47" spans="1:12">
      <c r="A47" s="887"/>
      <c r="B47" s="484" t="s">
        <v>442</v>
      </c>
      <c r="C47" s="888"/>
      <c r="D47" s="480">
        <v>33176</v>
      </c>
      <c r="E47" s="481" t="s">
        <v>467</v>
      </c>
      <c r="F47" s="481" t="s">
        <v>468</v>
      </c>
      <c r="G47" s="482">
        <v>24.989000000000001</v>
      </c>
      <c r="H47" s="483"/>
      <c r="I47" s="550">
        <f t="shared" si="0"/>
        <v>829035.06400000001</v>
      </c>
      <c r="J47" s="889"/>
      <c r="K47" s="890"/>
      <c r="L47" s="892"/>
    </row>
    <row r="48" spans="1:12">
      <c r="A48" s="887"/>
      <c r="B48" s="484" t="s">
        <v>102</v>
      </c>
      <c r="C48" s="888"/>
      <c r="D48" s="480">
        <v>16500</v>
      </c>
      <c r="E48" s="481" t="s">
        <v>467</v>
      </c>
      <c r="F48" s="481" t="s">
        <v>470</v>
      </c>
      <c r="G48" s="482">
        <v>24.989000000000001</v>
      </c>
      <c r="H48" s="483"/>
      <c r="I48" s="550">
        <f t="shared" si="0"/>
        <v>412318.5</v>
      </c>
      <c r="J48" s="889"/>
      <c r="K48" s="890"/>
      <c r="L48" s="892"/>
    </row>
    <row r="49" spans="1:12">
      <c r="A49" s="887"/>
      <c r="B49" s="484" t="s">
        <v>446</v>
      </c>
      <c r="C49" s="888"/>
      <c r="D49" s="480">
        <v>24500</v>
      </c>
      <c r="E49" s="481" t="s">
        <v>467</v>
      </c>
      <c r="F49" s="481" t="s">
        <v>446</v>
      </c>
      <c r="G49" s="482">
        <v>24.989000000000001</v>
      </c>
      <c r="H49" s="483"/>
      <c r="I49" s="550">
        <f t="shared" si="0"/>
        <v>612230.5</v>
      </c>
      <c r="J49" s="889"/>
      <c r="K49" s="890"/>
      <c r="L49" s="892"/>
    </row>
    <row r="50" spans="1:12">
      <c r="A50" s="887"/>
      <c r="B50" s="484" t="s">
        <v>443</v>
      </c>
      <c r="C50" s="888"/>
      <c r="D50" s="480">
        <v>63000</v>
      </c>
      <c r="E50" s="481" t="s">
        <v>467</v>
      </c>
      <c r="F50" s="481" t="s">
        <v>468</v>
      </c>
      <c r="G50" s="482">
        <v>24.989000000000001</v>
      </c>
      <c r="H50" s="483"/>
      <c r="I50" s="550">
        <f t="shared" si="0"/>
        <v>1574307</v>
      </c>
      <c r="J50" s="889"/>
      <c r="K50" s="890"/>
      <c r="L50" s="892"/>
    </row>
    <row r="51" spans="1:12">
      <c r="A51" s="881" t="s">
        <v>1933</v>
      </c>
      <c r="B51" s="490" t="s">
        <v>471</v>
      </c>
      <c r="C51" s="882">
        <v>43990</v>
      </c>
      <c r="D51" s="486">
        <v>71218</v>
      </c>
      <c r="E51" s="487" t="s">
        <v>467</v>
      </c>
      <c r="F51" s="487" t="s">
        <v>445</v>
      </c>
      <c r="G51" s="488">
        <v>26.065000000000001</v>
      </c>
      <c r="H51" s="489"/>
      <c r="I51" s="551">
        <f t="shared" si="0"/>
        <v>1856297.1700000002</v>
      </c>
      <c r="J51" s="883">
        <v>2198390987.9709711</v>
      </c>
      <c r="K51" s="884" t="s">
        <v>480</v>
      </c>
      <c r="L51" s="886" t="s">
        <v>484</v>
      </c>
    </row>
    <row r="52" spans="1:12">
      <c r="A52" s="881"/>
      <c r="B52" s="490" t="s">
        <v>123</v>
      </c>
      <c r="C52" s="882"/>
      <c r="D52" s="486">
        <v>73884</v>
      </c>
      <c r="E52" s="487" t="s">
        <v>467</v>
      </c>
      <c r="F52" s="487" t="s">
        <v>472</v>
      </c>
      <c r="G52" s="488">
        <v>26.065000000000001</v>
      </c>
      <c r="H52" s="489"/>
      <c r="I52" s="551">
        <f t="shared" si="0"/>
        <v>1925786.4600000002</v>
      </c>
      <c r="J52" s="883"/>
      <c r="K52" s="884"/>
      <c r="L52" s="886"/>
    </row>
    <row r="53" spans="1:12">
      <c r="A53" s="887" t="s">
        <v>1934</v>
      </c>
      <c r="B53" s="484" t="s">
        <v>1912</v>
      </c>
      <c r="C53" s="888">
        <v>43999</v>
      </c>
      <c r="D53" s="480">
        <v>631779</v>
      </c>
      <c r="E53" s="481" t="s">
        <v>467</v>
      </c>
      <c r="F53" s="481" t="s">
        <v>468</v>
      </c>
      <c r="G53" s="482">
        <v>40.215000000000003</v>
      </c>
      <c r="H53" s="483"/>
      <c r="I53" s="550">
        <f t="shared" si="0"/>
        <v>25406992.485000003</v>
      </c>
      <c r="J53" s="889">
        <v>20714781192.688271</v>
      </c>
      <c r="K53" s="893" t="s">
        <v>1913</v>
      </c>
      <c r="L53" s="891" t="s">
        <v>1914</v>
      </c>
    </row>
    <row r="54" spans="1:12" ht="117.6">
      <c r="A54" s="887"/>
      <c r="B54" s="484" t="s">
        <v>1915</v>
      </c>
      <c r="C54" s="888"/>
      <c r="D54" s="480">
        <v>113926</v>
      </c>
      <c r="E54" s="481" t="s">
        <v>467</v>
      </c>
      <c r="F54" s="481" t="s">
        <v>468</v>
      </c>
      <c r="G54" s="482">
        <v>40.215000000000003</v>
      </c>
      <c r="H54" s="483"/>
      <c r="I54" s="550">
        <f t="shared" si="0"/>
        <v>4581534.0900000008</v>
      </c>
      <c r="J54" s="889"/>
      <c r="K54" s="893"/>
      <c r="L54" s="891"/>
    </row>
    <row r="55" spans="1:12" ht="50.4">
      <c r="A55" s="887"/>
      <c r="B55" s="484" t="s">
        <v>1916</v>
      </c>
      <c r="C55" s="888"/>
      <c r="D55" s="480">
        <v>3675</v>
      </c>
      <c r="E55" s="481" t="s">
        <v>467</v>
      </c>
      <c r="F55" s="481" t="s">
        <v>468</v>
      </c>
      <c r="G55" s="482">
        <v>40.215000000000003</v>
      </c>
      <c r="H55" s="483"/>
      <c r="I55" s="550">
        <f t="shared" si="0"/>
        <v>147790.125</v>
      </c>
      <c r="J55" s="889"/>
      <c r="K55" s="893"/>
      <c r="L55" s="891"/>
    </row>
    <row r="56" spans="1:12">
      <c r="A56" s="887"/>
      <c r="B56" s="484" t="s">
        <v>442</v>
      </c>
      <c r="C56" s="888"/>
      <c r="D56" s="480">
        <v>31631</v>
      </c>
      <c r="E56" s="481" t="s">
        <v>467</v>
      </c>
      <c r="F56" s="481" t="s">
        <v>468</v>
      </c>
      <c r="G56" s="482">
        <v>40.215000000000003</v>
      </c>
      <c r="H56" s="483"/>
      <c r="I56" s="550">
        <f t="shared" si="0"/>
        <v>1272040.665</v>
      </c>
      <c r="J56" s="889"/>
      <c r="K56" s="893"/>
      <c r="L56" s="891"/>
    </row>
    <row r="57" spans="1:12">
      <c r="A57" s="887"/>
      <c r="B57" s="484" t="s">
        <v>102</v>
      </c>
      <c r="C57" s="888"/>
      <c r="D57" s="480">
        <v>16500</v>
      </c>
      <c r="E57" s="481" t="s">
        <v>467</v>
      </c>
      <c r="F57" s="481" t="s">
        <v>470</v>
      </c>
      <c r="G57" s="482">
        <v>40.215000000000003</v>
      </c>
      <c r="H57" s="483"/>
      <c r="I57" s="550">
        <f t="shared" si="0"/>
        <v>663547.5</v>
      </c>
      <c r="J57" s="889"/>
      <c r="K57" s="893"/>
      <c r="L57" s="891"/>
    </row>
    <row r="58" spans="1:12">
      <c r="A58" s="887"/>
      <c r="B58" s="484" t="s">
        <v>446</v>
      </c>
      <c r="C58" s="888"/>
      <c r="D58" s="480">
        <v>21500</v>
      </c>
      <c r="E58" s="481" t="s">
        <v>467</v>
      </c>
      <c r="F58" s="481" t="s">
        <v>446</v>
      </c>
      <c r="G58" s="482">
        <v>40.215000000000003</v>
      </c>
      <c r="H58" s="483"/>
      <c r="I58" s="550">
        <f t="shared" si="0"/>
        <v>864622.50000000012</v>
      </c>
      <c r="J58" s="889"/>
      <c r="K58" s="893"/>
      <c r="L58" s="891"/>
    </row>
    <row r="59" spans="1:12">
      <c r="A59" s="887"/>
      <c r="B59" s="484" t="s">
        <v>443</v>
      </c>
      <c r="C59" s="888"/>
      <c r="D59" s="480">
        <v>63000</v>
      </c>
      <c r="E59" s="481" t="s">
        <v>467</v>
      </c>
      <c r="F59" s="481" t="s">
        <v>468</v>
      </c>
      <c r="G59" s="482">
        <v>40.215000000000003</v>
      </c>
      <c r="H59" s="483"/>
      <c r="I59" s="550">
        <f t="shared" si="0"/>
        <v>2533545</v>
      </c>
      <c r="J59" s="889"/>
      <c r="K59" s="893"/>
      <c r="L59" s="891"/>
    </row>
    <row r="60" spans="1:12">
      <c r="A60" s="881" t="s">
        <v>1935</v>
      </c>
      <c r="B60" s="490" t="s">
        <v>1920</v>
      </c>
      <c r="C60" s="882">
        <v>44006</v>
      </c>
      <c r="D60" s="486">
        <v>209879</v>
      </c>
      <c r="E60" s="487" t="s">
        <v>467</v>
      </c>
      <c r="F60" s="487" t="s">
        <v>473</v>
      </c>
      <c r="G60" s="488">
        <v>37.325000000000003</v>
      </c>
      <c r="H60" s="489"/>
      <c r="I60" s="551">
        <f t="shared" si="0"/>
        <v>7833733.6750000007</v>
      </c>
      <c r="J60" s="883">
        <v>13033542208.274696</v>
      </c>
      <c r="K60" s="884" t="s">
        <v>475</v>
      </c>
      <c r="L60" s="886" t="s">
        <v>1918</v>
      </c>
    </row>
    <row r="61" spans="1:12">
      <c r="A61" s="881"/>
      <c r="B61" s="490" t="s">
        <v>1921</v>
      </c>
      <c r="C61" s="882"/>
      <c r="D61" s="486">
        <v>115545</v>
      </c>
      <c r="E61" s="487" t="s">
        <v>467</v>
      </c>
      <c r="F61" s="487" t="s">
        <v>473</v>
      </c>
      <c r="G61" s="488">
        <v>37.325000000000003</v>
      </c>
      <c r="H61" s="489"/>
      <c r="I61" s="551">
        <f t="shared" si="0"/>
        <v>4312717.125</v>
      </c>
      <c r="J61" s="883"/>
      <c r="K61" s="884"/>
      <c r="L61" s="886"/>
    </row>
    <row r="62" spans="1:12">
      <c r="A62" s="881"/>
      <c r="B62" s="490" t="s">
        <v>138</v>
      </c>
      <c r="C62" s="882"/>
      <c r="D62" s="486">
        <v>275053</v>
      </c>
      <c r="E62" s="487" t="s">
        <v>467</v>
      </c>
      <c r="F62" s="487" t="s">
        <v>473</v>
      </c>
      <c r="G62" s="488">
        <v>37.325000000000003</v>
      </c>
      <c r="H62" s="489"/>
      <c r="I62" s="551">
        <f t="shared" si="0"/>
        <v>10266353.225000001</v>
      </c>
      <c r="J62" s="883"/>
      <c r="K62" s="884"/>
      <c r="L62" s="886"/>
    </row>
    <row r="63" spans="1:12">
      <c r="A63" s="887" t="s">
        <v>1936</v>
      </c>
      <c r="B63" s="484" t="s">
        <v>1920</v>
      </c>
      <c r="C63" s="888">
        <v>44035</v>
      </c>
      <c r="D63" s="480">
        <v>429467</v>
      </c>
      <c r="E63" s="481" t="s">
        <v>467</v>
      </c>
      <c r="F63" s="481" t="s">
        <v>473</v>
      </c>
      <c r="G63" s="482">
        <v>44.685000000000002</v>
      </c>
      <c r="H63" s="483"/>
      <c r="I63" s="550">
        <f t="shared" si="0"/>
        <v>19190732.895</v>
      </c>
      <c r="J63" s="889">
        <v>15201562188.477943</v>
      </c>
      <c r="K63" s="890" t="s">
        <v>1931</v>
      </c>
      <c r="L63" s="891" t="s">
        <v>474</v>
      </c>
    </row>
    <row r="64" spans="1:12">
      <c r="A64" s="887"/>
      <c r="B64" s="484" t="s">
        <v>1921</v>
      </c>
      <c r="C64" s="888"/>
      <c r="D64" s="480">
        <v>53406</v>
      </c>
      <c r="E64" s="481" t="s">
        <v>467</v>
      </c>
      <c r="F64" s="481" t="s">
        <v>473</v>
      </c>
      <c r="G64" s="482">
        <v>44.685000000000002</v>
      </c>
      <c r="H64" s="483"/>
      <c r="I64" s="550">
        <f t="shared" si="0"/>
        <v>2386447.1100000003</v>
      </c>
      <c r="J64" s="889"/>
      <c r="K64" s="890"/>
      <c r="L64" s="891"/>
    </row>
    <row r="65" spans="1:12">
      <c r="A65" s="887"/>
      <c r="B65" s="484" t="s">
        <v>138</v>
      </c>
      <c r="C65" s="888"/>
      <c r="D65" s="480">
        <v>117121</v>
      </c>
      <c r="E65" s="481" t="s">
        <v>467</v>
      </c>
      <c r="F65" s="481" t="s">
        <v>473</v>
      </c>
      <c r="G65" s="482">
        <v>44.685000000000002</v>
      </c>
      <c r="H65" s="483"/>
      <c r="I65" s="550">
        <f t="shared" si="0"/>
        <v>5233551.8850000007</v>
      </c>
      <c r="J65" s="889"/>
      <c r="K65" s="890"/>
      <c r="L65" s="891"/>
    </row>
    <row r="66" spans="1:12">
      <c r="A66" s="881" t="s">
        <v>1937</v>
      </c>
      <c r="B66" s="490" t="s">
        <v>1912</v>
      </c>
      <c r="C66" s="882">
        <v>44041</v>
      </c>
      <c r="D66" s="486">
        <v>624727</v>
      </c>
      <c r="E66" s="487" t="s">
        <v>467</v>
      </c>
      <c r="F66" s="487" t="s">
        <v>468</v>
      </c>
      <c r="G66" s="488">
        <v>44.564999999999998</v>
      </c>
      <c r="H66" s="489"/>
      <c r="I66" s="551">
        <f t="shared" si="0"/>
        <v>27840958.754999999</v>
      </c>
      <c r="J66" s="883">
        <v>21996296994.648159</v>
      </c>
      <c r="K66" s="884" t="s">
        <v>1929</v>
      </c>
      <c r="L66" s="885" t="s">
        <v>476</v>
      </c>
    </row>
    <row r="67" spans="1:12" ht="117.6">
      <c r="A67" s="881"/>
      <c r="B67" s="490" t="s">
        <v>1915</v>
      </c>
      <c r="C67" s="882"/>
      <c r="D67" s="486">
        <v>115607</v>
      </c>
      <c r="E67" s="487" t="s">
        <v>467</v>
      </c>
      <c r="F67" s="487" t="s">
        <v>468</v>
      </c>
      <c r="G67" s="488">
        <v>44.564999999999998</v>
      </c>
      <c r="H67" s="489"/>
      <c r="I67" s="551">
        <f t="shared" si="0"/>
        <v>5152025.9550000001</v>
      </c>
      <c r="J67" s="883"/>
      <c r="K67" s="884"/>
      <c r="L67" s="885"/>
    </row>
    <row r="68" spans="1:12" ht="50.4">
      <c r="A68" s="881"/>
      <c r="B68" s="490" t="s">
        <v>1916</v>
      </c>
      <c r="C68" s="882"/>
      <c r="D68" s="486">
        <v>3987</v>
      </c>
      <c r="E68" s="487" t="s">
        <v>467</v>
      </c>
      <c r="F68" s="487" t="s">
        <v>468</v>
      </c>
      <c r="G68" s="488">
        <v>44.564999999999998</v>
      </c>
      <c r="H68" s="489"/>
      <c r="I68" s="551">
        <f t="shared" si="0"/>
        <v>177680.655</v>
      </c>
      <c r="J68" s="883"/>
      <c r="K68" s="884"/>
      <c r="L68" s="885"/>
    </row>
    <row r="69" spans="1:12">
      <c r="A69" s="881"/>
      <c r="B69" s="490" t="s">
        <v>442</v>
      </c>
      <c r="C69" s="882"/>
      <c r="D69" s="486">
        <v>31432</v>
      </c>
      <c r="E69" s="487" t="s">
        <v>467</v>
      </c>
      <c r="F69" s="487" t="s">
        <v>468</v>
      </c>
      <c r="G69" s="488">
        <v>44.564999999999998</v>
      </c>
      <c r="H69" s="489"/>
      <c r="I69" s="551">
        <f t="shared" ref="I69:I119" si="1">G69*D69</f>
        <v>1400767.0799999998</v>
      </c>
      <c r="J69" s="883"/>
      <c r="K69" s="884"/>
      <c r="L69" s="885"/>
    </row>
    <row r="70" spans="1:12">
      <c r="A70" s="881"/>
      <c r="B70" s="490" t="s">
        <v>102</v>
      </c>
      <c r="C70" s="882"/>
      <c r="D70" s="486">
        <v>17500</v>
      </c>
      <c r="E70" s="487" t="s">
        <v>467</v>
      </c>
      <c r="F70" s="487" t="s">
        <v>470</v>
      </c>
      <c r="G70" s="488">
        <v>44.564999999999998</v>
      </c>
      <c r="H70" s="489"/>
      <c r="I70" s="551">
        <f t="shared" si="1"/>
        <v>779887.5</v>
      </c>
      <c r="J70" s="883"/>
      <c r="K70" s="884"/>
      <c r="L70" s="885"/>
    </row>
    <row r="71" spans="1:12">
      <c r="A71" s="881"/>
      <c r="B71" s="490" t="s">
        <v>446</v>
      </c>
      <c r="C71" s="882"/>
      <c r="D71" s="486">
        <v>21500</v>
      </c>
      <c r="E71" s="487" t="s">
        <v>467</v>
      </c>
      <c r="F71" s="487" t="s">
        <v>446</v>
      </c>
      <c r="G71" s="488">
        <v>44.564999999999998</v>
      </c>
      <c r="H71" s="489"/>
      <c r="I71" s="551">
        <f t="shared" si="1"/>
        <v>958147.5</v>
      </c>
      <c r="J71" s="883"/>
      <c r="K71" s="884"/>
      <c r="L71" s="885"/>
    </row>
    <row r="72" spans="1:12">
      <c r="A72" s="881"/>
      <c r="B72" s="490" t="s">
        <v>443</v>
      </c>
      <c r="C72" s="882"/>
      <c r="D72" s="486">
        <v>67500</v>
      </c>
      <c r="E72" s="487" t="s">
        <v>467</v>
      </c>
      <c r="F72" s="487" t="s">
        <v>468</v>
      </c>
      <c r="G72" s="488">
        <v>44.564999999999998</v>
      </c>
      <c r="H72" s="489"/>
      <c r="I72" s="551">
        <f t="shared" si="1"/>
        <v>3008137.5</v>
      </c>
      <c r="J72" s="883"/>
      <c r="K72" s="884"/>
      <c r="L72" s="885"/>
    </row>
    <row r="73" spans="1:12">
      <c r="A73" s="887" t="s">
        <v>1938</v>
      </c>
      <c r="B73" s="484" t="s">
        <v>1912</v>
      </c>
      <c r="C73" s="888">
        <v>44060</v>
      </c>
      <c r="D73" s="480">
        <v>634159</v>
      </c>
      <c r="E73" s="481" t="s">
        <v>467</v>
      </c>
      <c r="F73" s="481" t="s">
        <v>468</v>
      </c>
      <c r="G73" s="482">
        <v>46.054000000000002</v>
      </c>
      <c r="H73" s="483"/>
      <c r="I73" s="550">
        <f t="shared" si="1"/>
        <v>29205558.586000003</v>
      </c>
      <c r="J73" s="889">
        <v>22592066178.126163</v>
      </c>
      <c r="K73" s="890" t="s">
        <v>1929</v>
      </c>
      <c r="L73" s="892" t="s">
        <v>476</v>
      </c>
    </row>
    <row r="74" spans="1:12" ht="117.6">
      <c r="A74" s="887"/>
      <c r="B74" s="484" t="s">
        <v>1915</v>
      </c>
      <c r="C74" s="888"/>
      <c r="D74" s="480">
        <v>113352</v>
      </c>
      <c r="E74" s="481" t="s">
        <v>467</v>
      </c>
      <c r="F74" s="481" t="s">
        <v>468</v>
      </c>
      <c r="G74" s="482">
        <v>46.054000000000002</v>
      </c>
      <c r="H74" s="483"/>
      <c r="I74" s="550">
        <f t="shared" si="1"/>
        <v>5220313.0080000004</v>
      </c>
      <c r="J74" s="889"/>
      <c r="K74" s="890"/>
      <c r="L74" s="892"/>
    </row>
    <row r="75" spans="1:12" ht="50.4">
      <c r="A75" s="887"/>
      <c r="B75" s="484" t="s">
        <v>1916</v>
      </c>
      <c r="C75" s="888"/>
      <c r="D75" s="480">
        <v>4600</v>
      </c>
      <c r="E75" s="481" t="s">
        <v>467</v>
      </c>
      <c r="F75" s="481" t="s">
        <v>468</v>
      </c>
      <c r="G75" s="482">
        <v>46.054000000000002</v>
      </c>
      <c r="H75" s="483"/>
      <c r="I75" s="550">
        <f t="shared" si="1"/>
        <v>211848.40000000002</v>
      </c>
      <c r="J75" s="889"/>
      <c r="K75" s="890"/>
      <c r="L75" s="892"/>
    </row>
    <row r="76" spans="1:12">
      <c r="A76" s="887"/>
      <c r="B76" s="484" t="s">
        <v>442</v>
      </c>
      <c r="C76" s="888"/>
      <c r="D76" s="480">
        <v>32813</v>
      </c>
      <c r="E76" s="481" t="s">
        <v>467</v>
      </c>
      <c r="F76" s="481" t="s">
        <v>468</v>
      </c>
      <c r="G76" s="482">
        <v>46.054000000000002</v>
      </c>
      <c r="H76" s="483"/>
      <c r="I76" s="550">
        <f t="shared" si="1"/>
        <v>1511169.902</v>
      </c>
      <c r="J76" s="889"/>
      <c r="K76" s="890"/>
      <c r="L76" s="892"/>
    </row>
    <row r="77" spans="1:12">
      <c r="A77" s="887"/>
      <c r="B77" s="484" t="s">
        <v>102</v>
      </c>
      <c r="C77" s="888"/>
      <c r="D77" s="480">
        <v>14500</v>
      </c>
      <c r="E77" s="481" t="s">
        <v>467</v>
      </c>
      <c r="F77" s="481" t="s">
        <v>470</v>
      </c>
      <c r="G77" s="482">
        <v>46.054000000000002</v>
      </c>
      <c r="H77" s="483"/>
      <c r="I77" s="550">
        <f t="shared" si="1"/>
        <v>667783</v>
      </c>
      <c r="J77" s="889"/>
      <c r="K77" s="890"/>
      <c r="L77" s="892"/>
    </row>
    <row r="78" spans="1:12">
      <c r="A78" s="887"/>
      <c r="B78" s="484" t="s">
        <v>446</v>
      </c>
      <c r="C78" s="888"/>
      <c r="D78" s="480">
        <v>20000</v>
      </c>
      <c r="E78" s="481" t="s">
        <v>467</v>
      </c>
      <c r="F78" s="481" t="s">
        <v>446</v>
      </c>
      <c r="G78" s="482">
        <v>46.054000000000002</v>
      </c>
      <c r="H78" s="483"/>
      <c r="I78" s="550">
        <f t="shared" si="1"/>
        <v>921080</v>
      </c>
      <c r="J78" s="889"/>
      <c r="K78" s="890"/>
      <c r="L78" s="892"/>
    </row>
    <row r="79" spans="1:12">
      <c r="A79" s="887"/>
      <c r="B79" s="484" t="s">
        <v>443</v>
      </c>
      <c r="C79" s="888"/>
      <c r="D79" s="480">
        <v>67000</v>
      </c>
      <c r="E79" s="481" t="s">
        <v>467</v>
      </c>
      <c r="F79" s="481" t="s">
        <v>468</v>
      </c>
      <c r="G79" s="482">
        <v>46.054000000000002</v>
      </c>
      <c r="H79" s="483"/>
      <c r="I79" s="550">
        <f t="shared" si="1"/>
        <v>3085618</v>
      </c>
      <c r="J79" s="889"/>
      <c r="K79" s="890"/>
      <c r="L79" s="892"/>
    </row>
    <row r="80" spans="1:12">
      <c r="A80" s="881" t="s">
        <v>1939</v>
      </c>
      <c r="B80" s="490" t="s">
        <v>471</v>
      </c>
      <c r="C80" s="882">
        <v>44069</v>
      </c>
      <c r="D80" s="486">
        <v>120987</v>
      </c>
      <c r="E80" s="487" t="s">
        <v>467</v>
      </c>
      <c r="F80" s="487" t="s">
        <v>445</v>
      </c>
      <c r="G80" s="488">
        <v>38.654000000000003</v>
      </c>
      <c r="H80" s="489"/>
      <c r="I80" s="551">
        <f t="shared" si="1"/>
        <v>4676631.4980000006</v>
      </c>
      <c r="J80" s="883">
        <v>3706046686.470644</v>
      </c>
      <c r="K80" s="884" t="s">
        <v>480</v>
      </c>
      <c r="L80" s="886" t="s">
        <v>484</v>
      </c>
    </row>
    <row r="81" spans="1:12">
      <c r="A81" s="881"/>
      <c r="B81" s="490" t="s">
        <v>123</v>
      </c>
      <c r="C81" s="882"/>
      <c r="D81" s="486">
        <v>51326</v>
      </c>
      <c r="E81" s="487" t="s">
        <v>467</v>
      </c>
      <c r="F81" s="487" t="s">
        <v>472</v>
      </c>
      <c r="G81" s="488">
        <v>38.654000000000003</v>
      </c>
      <c r="H81" s="489"/>
      <c r="I81" s="551">
        <f t="shared" si="1"/>
        <v>1983955.2040000001</v>
      </c>
      <c r="J81" s="883"/>
      <c r="K81" s="884"/>
      <c r="L81" s="886"/>
    </row>
    <row r="82" spans="1:12">
      <c r="A82" s="887" t="s">
        <v>1940</v>
      </c>
      <c r="B82" s="484" t="s">
        <v>1912</v>
      </c>
      <c r="C82" s="888">
        <v>44081</v>
      </c>
      <c r="D82" s="480">
        <v>688198</v>
      </c>
      <c r="E82" s="481" t="s">
        <v>467</v>
      </c>
      <c r="F82" s="481" t="s">
        <v>468</v>
      </c>
      <c r="G82" s="482">
        <v>40.508000000000003</v>
      </c>
      <c r="H82" s="483"/>
      <c r="I82" s="550">
        <f t="shared" si="1"/>
        <v>27877524.584000003</v>
      </c>
      <c r="J82" s="889">
        <v>20925690245.687256</v>
      </c>
      <c r="K82" s="890" t="s">
        <v>1929</v>
      </c>
      <c r="L82" s="892" t="s">
        <v>476</v>
      </c>
    </row>
    <row r="83" spans="1:12" ht="117.6">
      <c r="A83" s="887"/>
      <c r="B83" s="484" t="s">
        <v>1915</v>
      </c>
      <c r="C83" s="888"/>
      <c r="D83" s="480">
        <v>107447</v>
      </c>
      <c r="E83" s="481" t="s">
        <v>467</v>
      </c>
      <c r="F83" s="481" t="s">
        <v>468</v>
      </c>
      <c r="G83" s="482">
        <v>40.508000000000003</v>
      </c>
      <c r="H83" s="483"/>
      <c r="I83" s="550">
        <f t="shared" si="1"/>
        <v>4352463.0760000004</v>
      </c>
      <c r="J83" s="889"/>
      <c r="K83" s="890"/>
      <c r="L83" s="892"/>
    </row>
    <row r="84" spans="1:12" ht="50.4">
      <c r="A84" s="887"/>
      <c r="B84" s="484" t="s">
        <v>1916</v>
      </c>
      <c r="C84" s="888"/>
      <c r="D84" s="480">
        <v>3998</v>
      </c>
      <c r="E84" s="481" t="s">
        <v>467</v>
      </c>
      <c r="F84" s="481" t="s">
        <v>468</v>
      </c>
      <c r="G84" s="482">
        <v>40.508000000000003</v>
      </c>
      <c r="H84" s="483"/>
      <c r="I84" s="550">
        <f t="shared" si="1"/>
        <v>161950.984</v>
      </c>
      <c r="J84" s="889"/>
      <c r="K84" s="890"/>
      <c r="L84" s="892"/>
    </row>
    <row r="85" spans="1:12">
      <c r="A85" s="887"/>
      <c r="B85" s="484" t="s">
        <v>442</v>
      </c>
      <c r="C85" s="888"/>
      <c r="D85" s="480">
        <v>31525</v>
      </c>
      <c r="E85" s="481" t="s">
        <v>467</v>
      </c>
      <c r="F85" s="481" t="s">
        <v>468</v>
      </c>
      <c r="G85" s="482">
        <v>40.508000000000003</v>
      </c>
      <c r="H85" s="483"/>
      <c r="I85" s="550">
        <f t="shared" si="1"/>
        <v>1277014.7000000002</v>
      </c>
      <c r="J85" s="889"/>
      <c r="K85" s="890"/>
      <c r="L85" s="892"/>
    </row>
    <row r="86" spans="1:12">
      <c r="A86" s="887"/>
      <c r="B86" s="484" t="s">
        <v>102</v>
      </c>
      <c r="C86" s="888"/>
      <c r="D86" s="480">
        <v>13000</v>
      </c>
      <c r="E86" s="481" t="s">
        <v>467</v>
      </c>
      <c r="F86" s="481" t="s">
        <v>470</v>
      </c>
      <c r="G86" s="482">
        <v>40.508000000000003</v>
      </c>
      <c r="H86" s="483"/>
      <c r="I86" s="550">
        <f t="shared" si="1"/>
        <v>526604</v>
      </c>
      <c r="J86" s="889"/>
      <c r="K86" s="890"/>
      <c r="L86" s="892"/>
    </row>
    <row r="87" spans="1:12">
      <c r="A87" s="887"/>
      <c r="B87" s="484" t="s">
        <v>446</v>
      </c>
      <c r="C87" s="888"/>
      <c r="D87" s="480">
        <v>19000</v>
      </c>
      <c r="E87" s="481" t="s">
        <v>467</v>
      </c>
      <c r="F87" s="481" t="s">
        <v>446</v>
      </c>
      <c r="G87" s="482">
        <v>40.508000000000003</v>
      </c>
      <c r="H87" s="483"/>
      <c r="I87" s="550">
        <f t="shared" si="1"/>
        <v>769652</v>
      </c>
      <c r="J87" s="889"/>
      <c r="K87" s="890"/>
      <c r="L87" s="892"/>
    </row>
    <row r="88" spans="1:12">
      <c r="A88" s="887"/>
      <c r="B88" s="484" t="s">
        <v>443</v>
      </c>
      <c r="C88" s="888"/>
      <c r="D88" s="480">
        <v>68000</v>
      </c>
      <c r="E88" s="481" t="s">
        <v>467</v>
      </c>
      <c r="F88" s="481" t="s">
        <v>468</v>
      </c>
      <c r="G88" s="482">
        <v>40.508000000000003</v>
      </c>
      <c r="H88" s="483"/>
      <c r="I88" s="550">
        <f t="shared" si="1"/>
        <v>2754544</v>
      </c>
      <c r="J88" s="889"/>
      <c r="K88" s="890"/>
      <c r="L88" s="892"/>
    </row>
    <row r="89" spans="1:12">
      <c r="A89" s="881" t="s">
        <v>1941</v>
      </c>
      <c r="B89" s="490" t="s">
        <v>1920</v>
      </c>
      <c r="C89" s="882">
        <v>44098</v>
      </c>
      <c r="D89" s="486">
        <v>248112</v>
      </c>
      <c r="E89" s="487" t="s">
        <v>467</v>
      </c>
      <c r="F89" s="487" t="s">
        <v>473</v>
      </c>
      <c r="G89" s="488">
        <v>41.018000000000001</v>
      </c>
      <c r="H89" s="489"/>
      <c r="I89" s="551">
        <f t="shared" si="1"/>
        <v>10177058.016000001</v>
      </c>
      <c r="J89" s="883">
        <v>13282690418.057264</v>
      </c>
      <c r="K89" s="884" t="s">
        <v>475</v>
      </c>
      <c r="L89" s="886" t="s">
        <v>1918</v>
      </c>
    </row>
    <row r="90" spans="1:12">
      <c r="A90" s="881"/>
      <c r="B90" s="490" t="s">
        <v>1921</v>
      </c>
      <c r="C90" s="882"/>
      <c r="D90" s="486">
        <v>101190</v>
      </c>
      <c r="E90" s="487" t="s">
        <v>467</v>
      </c>
      <c r="F90" s="487" t="s">
        <v>473</v>
      </c>
      <c r="G90" s="488">
        <v>41.018000000000001</v>
      </c>
      <c r="H90" s="489"/>
      <c r="I90" s="551">
        <f t="shared" si="1"/>
        <v>4150611.42</v>
      </c>
      <c r="J90" s="883"/>
      <c r="K90" s="884"/>
      <c r="L90" s="886"/>
    </row>
    <row r="91" spans="1:12">
      <c r="A91" s="881"/>
      <c r="B91" s="490" t="s">
        <v>138</v>
      </c>
      <c r="C91" s="882"/>
      <c r="D91" s="486">
        <v>225576</v>
      </c>
      <c r="E91" s="487" t="s">
        <v>467</v>
      </c>
      <c r="F91" s="487" t="s">
        <v>473</v>
      </c>
      <c r="G91" s="488">
        <v>41.018000000000001</v>
      </c>
      <c r="H91" s="489"/>
      <c r="I91" s="551">
        <f t="shared" si="1"/>
        <v>9252676.3680000007</v>
      </c>
      <c r="J91" s="883"/>
      <c r="K91" s="884"/>
      <c r="L91" s="886"/>
    </row>
    <row r="92" spans="1:12">
      <c r="A92" s="887" t="s">
        <v>1942</v>
      </c>
      <c r="B92" s="484" t="s">
        <v>1912</v>
      </c>
      <c r="C92" s="888">
        <v>44127</v>
      </c>
      <c r="D92" s="480">
        <v>553536</v>
      </c>
      <c r="E92" s="481" t="s">
        <v>467</v>
      </c>
      <c r="F92" s="481" t="s">
        <v>468</v>
      </c>
      <c r="G92" s="482">
        <v>39.164000000000001</v>
      </c>
      <c r="H92" s="483"/>
      <c r="I92" s="550">
        <f t="shared" si="1"/>
        <v>21678683.903999999</v>
      </c>
      <c r="J92" s="889">
        <v>19285842842.568275</v>
      </c>
      <c r="K92" s="890" t="s">
        <v>1943</v>
      </c>
      <c r="L92" s="892" t="s">
        <v>477</v>
      </c>
    </row>
    <row r="93" spans="1:12" ht="117.6">
      <c r="A93" s="887"/>
      <c r="B93" s="484" t="s">
        <v>1915</v>
      </c>
      <c r="C93" s="888"/>
      <c r="D93" s="480">
        <v>103058</v>
      </c>
      <c r="E93" s="481" t="s">
        <v>467</v>
      </c>
      <c r="F93" s="481" t="s">
        <v>468</v>
      </c>
      <c r="G93" s="482">
        <v>39.164000000000001</v>
      </c>
      <c r="H93" s="483"/>
      <c r="I93" s="550">
        <f t="shared" si="1"/>
        <v>4036163.5120000001</v>
      </c>
      <c r="J93" s="889"/>
      <c r="K93" s="890"/>
      <c r="L93" s="892"/>
    </row>
    <row r="94" spans="1:12" ht="50.4">
      <c r="A94" s="887"/>
      <c r="B94" s="484" t="s">
        <v>1916</v>
      </c>
      <c r="C94" s="888"/>
      <c r="D94" s="480">
        <v>4561</v>
      </c>
      <c r="E94" s="481" t="s">
        <v>467</v>
      </c>
      <c r="F94" s="481" t="s">
        <v>468</v>
      </c>
      <c r="G94" s="482">
        <v>39.164000000000001</v>
      </c>
      <c r="H94" s="483"/>
      <c r="I94" s="550">
        <f t="shared" si="1"/>
        <v>178627.00400000002</v>
      </c>
      <c r="J94" s="889"/>
      <c r="K94" s="890"/>
      <c r="L94" s="892"/>
    </row>
    <row r="95" spans="1:12">
      <c r="A95" s="887"/>
      <c r="B95" s="484" t="s">
        <v>442</v>
      </c>
      <c r="C95" s="888"/>
      <c r="D95" s="480">
        <v>124395</v>
      </c>
      <c r="E95" s="481" t="s">
        <v>467</v>
      </c>
      <c r="F95" s="481" t="s">
        <v>468</v>
      </c>
      <c r="G95" s="482">
        <v>39.164000000000001</v>
      </c>
      <c r="H95" s="483"/>
      <c r="I95" s="550">
        <f t="shared" si="1"/>
        <v>4871805.78</v>
      </c>
      <c r="J95" s="889"/>
      <c r="K95" s="890"/>
      <c r="L95" s="892"/>
    </row>
    <row r="96" spans="1:12">
      <c r="A96" s="887"/>
      <c r="B96" s="484" t="s">
        <v>102</v>
      </c>
      <c r="C96" s="888"/>
      <c r="D96" s="480">
        <v>13500</v>
      </c>
      <c r="E96" s="481" t="s">
        <v>467</v>
      </c>
      <c r="F96" s="481" t="s">
        <v>470</v>
      </c>
      <c r="G96" s="482">
        <v>39.164000000000001</v>
      </c>
      <c r="H96" s="483"/>
      <c r="I96" s="550">
        <f t="shared" si="1"/>
        <v>528714</v>
      </c>
      <c r="J96" s="889"/>
      <c r="K96" s="890"/>
      <c r="L96" s="892"/>
    </row>
    <row r="97" spans="1:12">
      <c r="A97" s="887"/>
      <c r="B97" s="484" t="s">
        <v>446</v>
      </c>
      <c r="C97" s="888"/>
      <c r="D97" s="480">
        <v>18000</v>
      </c>
      <c r="E97" s="481" t="s">
        <v>467</v>
      </c>
      <c r="F97" s="481" t="s">
        <v>446</v>
      </c>
      <c r="G97" s="482">
        <v>39.164000000000001</v>
      </c>
      <c r="H97" s="483"/>
      <c r="I97" s="550">
        <f t="shared" si="1"/>
        <v>704952</v>
      </c>
      <c r="J97" s="889"/>
      <c r="K97" s="890"/>
      <c r="L97" s="892"/>
    </row>
    <row r="98" spans="1:12">
      <c r="A98" s="887"/>
      <c r="B98" s="484" t="s">
        <v>443</v>
      </c>
      <c r="C98" s="888"/>
      <c r="D98" s="480">
        <v>73000</v>
      </c>
      <c r="E98" s="481" t="s">
        <v>467</v>
      </c>
      <c r="F98" s="481" t="s">
        <v>468</v>
      </c>
      <c r="G98" s="482">
        <v>39.164000000000001</v>
      </c>
      <c r="H98" s="483"/>
      <c r="I98" s="550">
        <f t="shared" si="1"/>
        <v>2858972</v>
      </c>
      <c r="J98" s="889"/>
      <c r="K98" s="890"/>
      <c r="L98" s="892"/>
    </row>
    <row r="99" spans="1:12">
      <c r="A99" s="881" t="s">
        <v>1944</v>
      </c>
      <c r="B99" s="490" t="s">
        <v>1920</v>
      </c>
      <c r="C99" s="882">
        <v>44133</v>
      </c>
      <c r="D99" s="486">
        <v>548027</v>
      </c>
      <c r="E99" s="487" t="s">
        <v>467</v>
      </c>
      <c r="F99" s="487" t="s">
        <v>473</v>
      </c>
      <c r="G99" s="488">
        <v>38.654000000000003</v>
      </c>
      <c r="H99" s="489"/>
      <c r="I99" s="551">
        <f t="shared" si="1"/>
        <v>21183435.658000004</v>
      </c>
      <c r="J99" s="883">
        <v>13027400360.151443</v>
      </c>
      <c r="K99" s="884" t="s">
        <v>1913</v>
      </c>
      <c r="L99" s="886" t="s">
        <v>474</v>
      </c>
    </row>
    <row r="100" spans="1:12">
      <c r="A100" s="881"/>
      <c r="B100" s="490" t="s">
        <v>1921</v>
      </c>
      <c r="C100" s="882"/>
      <c r="D100" s="486">
        <v>53316</v>
      </c>
      <c r="E100" s="487" t="s">
        <v>467</v>
      </c>
      <c r="F100" s="487" t="s">
        <v>473</v>
      </c>
      <c r="G100" s="488">
        <v>38.654000000000003</v>
      </c>
      <c r="H100" s="489"/>
      <c r="I100" s="551">
        <f t="shared" si="1"/>
        <v>2060876.6640000001</v>
      </c>
      <c r="J100" s="883"/>
      <c r="K100" s="884"/>
      <c r="L100" s="886"/>
    </row>
    <row r="101" spans="1:12">
      <c r="A101" s="887" t="s">
        <v>1945</v>
      </c>
      <c r="B101" s="484" t="s">
        <v>1912</v>
      </c>
      <c r="C101" s="888">
        <v>44145</v>
      </c>
      <c r="D101" s="480">
        <v>614182</v>
      </c>
      <c r="E101" s="481" t="s">
        <v>467</v>
      </c>
      <c r="F101" s="481" t="s">
        <v>468</v>
      </c>
      <c r="G101" s="482">
        <v>41.893999999999998</v>
      </c>
      <c r="H101" s="483"/>
      <c r="I101" s="550">
        <f t="shared" si="1"/>
        <v>25730540.708000001</v>
      </c>
      <c r="J101" s="889">
        <v>19640923862.329121</v>
      </c>
      <c r="K101" s="890" t="s">
        <v>1929</v>
      </c>
      <c r="L101" s="892" t="s">
        <v>476</v>
      </c>
    </row>
    <row r="102" spans="1:12" ht="117.6">
      <c r="A102" s="887"/>
      <c r="B102" s="484" t="s">
        <v>1915</v>
      </c>
      <c r="C102" s="888"/>
      <c r="D102" s="480">
        <v>92092</v>
      </c>
      <c r="E102" s="481" t="s">
        <v>467</v>
      </c>
      <c r="F102" s="481" t="s">
        <v>468</v>
      </c>
      <c r="G102" s="482">
        <v>41.893999999999998</v>
      </c>
      <c r="H102" s="483"/>
      <c r="I102" s="550">
        <f t="shared" si="1"/>
        <v>3858102.2479999997</v>
      </c>
      <c r="J102" s="889"/>
      <c r="K102" s="890"/>
      <c r="L102" s="892"/>
    </row>
    <row r="103" spans="1:12" ht="50.4">
      <c r="A103" s="887"/>
      <c r="B103" s="484" t="s">
        <v>1916</v>
      </c>
      <c r="C103" s="888"/>
      <c r="D103" s="480">
        <v>3910</v>
      </c>
      <c r="E103" s="481" t="s">
        <v>467</v>
      </c>
      <c r="F103" s="481" t="s">
        <v>468</v>
      </c>
      <c r="G103" s="482">
        <v>41.893999999999998</v>
      </c>
      <c r="H103" s="483"/>
      <c r="I103" s="550">
        <f t="shared" si="1"/>
        <v>163805.53999999998</v>
      </c>
      <c r="J103" s="889"/>
      <c r="K103" s="890"/>
      <c r="L103" s="892"/>
    </row>
    <row r="104" spans="1:12">
      <c r="A104" s="887"/>
      <c r="B104" s="484" t="s">
        <v>442</v>
      </c>
      <c r="C104" s="888"/>
      <c r="D104" s="480">
        <v>28255</v>
      </c>
      <c r="E104" s="481" t="s">
        <v>467</v>
      </c>
      <c r="F104" s="481" t="s">
        <v>468</v>
      </c>
      <c r="G104" s="482">
        <v>41.893999999999998</v>
      </c>
      <c r="H104" s="483"/>
      <c r="I104" s="550">
        <f t="shared" si="1"/>
        <v>1183714.97</v>
      </c>
      <c r="J104" s="889"/>
      <c r="K104" s="890"/>
      <c r="L104" s="892"/>
    </row>
    <row r="105" spans="1:12">
      <c r="A105" s="887"/>
      <c r="B105" s="484" t="s">
        <v>102</v>
      </c>
      <c r="C105" s="888"/>
      <c r="D105" s="480">
        <v>17500</v>
      </c>
      <c r="E105" s="481" t="s">
        <v>467</v>
      </c>
      <c r="F105" s="481" t="s">
        <v>470</v>
      </c>
      <c r="G105" s="482">
        <v>41.893999999999998</v>
      </c>
      <c r="H105" s="483"/>
      <c r="I105" s="550">
        <f t="shared" si="1"/>
        <v>733145</v>
      </c>
      <c r="J105" s="889"/>
      <c r="K105" s="890"/>
      <c r="L105" s="892"/>
    </row>
    <row r="106" spans="1:12">
      <c r="A106" s="887"/>
      <c r="B106" s="484" t="s">
        <v>446</v>
      </c>
      <c r="C106" s="888"/>
      <c r="D106" s="480">
        <v>17500</v>
      </c>
      <c r="E106" s="481" t="s">
        <v>467</v>
      </c>
      <c r="F106" s="481" t="s">
        <v>446</v>
      </c>
      <c r="G106" s="482">
        <v>41.893999999999998</v>
      </c>
      <c r="H106" s="483"/>
      <c r="I106" s="550">
        <f t="shared" si="1"/>
        <v>733145</v>
      </c>
      <c r="J106" s="889"/>
      <c r="K106" s="890"/>
      <c r="L106" s="892"/>
    </row>
    <row r="107" spans="1:12">
      <c r="A107" s="887"/>
      <c r="B107" s="484" t="s">
        <v>443</v>
      </c>
      <c r="C107" s="888"/>
      <c r="D107" s="480">
        <v>70500</v>
      </c>
      <c r="E107" s="481" t="s">
        <v>467</v>
      </c>
      <c r="F107" s="481" t="s">
        <v>468</v>
      </c>
      <c r="G107" s="482">
        <v>41.893999999999998</v>
      </c>
      <c r="H107" s="483"/>
      <c r="I107" s="550">
        <f t="shared" si="1"/>
        <v>2953527</v>
      </c>
      <c r="J107" s="889"/>
      <c r="K107" s="890"/>
      <c r="L107" s="892"/>
    </row>
    <row r="108" spans="1:12">
      <c r="A108" s="881" t="s">
        <v>1946</v>
      </c>
      <c r="B108" s="490" t="s">
        <v>471</v>
      </c>
      <c r="C108" s="882">
        <v>44163</v>
      </c>
      <c r="D108" s="486">
        <v>84347</v>
      </c>
      <c r="E108" s="487" t="s">
        <v>467</v>
      </c>
      <c r="F108" s="487" t="s">
        <v>445</v>
      </c>
      <c r="G108" s="488">
        <v>37.274000000000001</v>
      </c>
      <c r="H108" s="489"/>
      <c r="I108" s="551">
        <f t="shared" si="1"/>
        <v>3143950.0780000002</v>
      </c>
      <c r="J108" s="883">
        <v>3050402243.4171495</v>
      </c>
      <c r="K108" s="884" t="s">
        <v>480</v>
      </c>
      <c r="L108" s="886" t="s">
        <v>484</v>
      </c>
    </row>
    <row r="109" spans="1:12">
      <c r="A109" s="881"/>
      <c r="B109" s="490" t="s">
        <v>123</v>
      </c>
      <c r="C109" s="882"/>
      <c r="D109" s="486">
        <v>64392</v>
      </c>
      <c r="E109" s="487" t="s">
        <v>467</v>
      </c>
      <c r="F109" s="487" t="s">
        <v>472</v>
      </c>
      <c r="G109" s="488">
        <v>37.274000000000001</v>
      </c>
      <c r="H109" s="489"/>
      <c r="I109" s="551">
        <f t="shared" si="1"/>
        <v>2400147.4080000003</v>
      </c>
      <c r="J109" s="883"/>
      <c r="K109" s="884"/>
      <c r="L109" s="886"/>
    </row>
    <row r="110" spans="1:12">
      <c r="A110" s="887" t="s">
        <v>1947</v>
      </c>
      <c r="B110" s="484" t="s">
        <v>1920</v>
      </c>
      <c r="C110" s="888">
        <v>44167</v>
      </c>
      <c r="D110" s="480">
        <v>341524</v>
      </c>
      <c r="E110" s="481" t="s">
        <v>467</v>
      </c>
      <c r="F110" s="481" t="s">
        <v>473</v>
      </c>
      <c r="G110" s="482">
        <v>49.472000000000001</v>
      </c>
      <c r="H110" s="483"/>
      <c r="I110" s="550">
        <f t="shared" si="1"/>
        <v>16895875.328000002</v>
      </c>
      <c r="J110" s="889">
        <v>15875552614.353298</v>
      </c>
      <c r="K110" s="890" t="s">
        <v>475</v>
      </c>
      <c r="L110" s="891" t="s">
        <v>1918</v>
      </c>
    </row>
    <row r="111" spans="1:12">
      <c r="A111" s="887"/>
      <c r="B111" s="484" t="s">
        <v>1921</v>
      </c>
      <c r="C111" s="888"/>
      <c r="D111" s="480">
        <v>96160</v>
      </c>
      <c r="E111" s="481" t="s">
        <v>467</v>
      </c>
      <c r="F111" s="481" t="s">
        <v>473</v>
      </c>
      <c r="G111" s="482">
        <v>49.472000000000001</v>
      </c>
      <c r="H111" s="483"/>
      <c r="I111" s="550">
        <f t="shared" si="1"/>
        <v>4757227.5200000005</v>
      </c>
      <c r="J111" s="889"/>
      <c r="K111" s="890"/>
      <c r="L111" s="891"/>
    </row>
    <row r="112" spans="1:12">
      <c r="A112" s="887"/>
      <c r="B112" s="484" t="s">
        <v>138</v>
      </c>
      <c r="C112" s="888"/>
      <c r="D112" s="480">
        <v>152595</v>
      </c>
      <c r="E112" s="481" t="s">
        <v>467</v>
      </c>
      <c r="F112" s="481" t="s">
        <v>473</v>
      </c>
      <c r="G112" s="482">
        <v>49.472000000000001</v>
      </c>
      <c r="H112" s="483"/>
      <c r="I112" s="550">
        <f t="shared" si="1"/>
        <v>7549179.8399999999</v>
      </c>
      <c r="J112" s="889"/>
      <c r="K112" s="890"/>
      <c r="L112" s="891"/>
    </row>
    <row r="113" spans="1:12">
      <c r="A113" s="881" t="s">
        <v>1948</v>
      </c>
      <c r="B113" s="490" t="s">
        <v>1912</v>
      </c>
      <c r="C113" s="882">
        <v>44184</v>
      </c>
      <c r="D113" s="486">
        <v>695551</v>
      </c>
      <c r="E113" s="487" t="s">
        <v>467</v>
      </c>
      <c r="F113" s="487" t="s">
        <v>468</v>
      </c>
      <c r="G113" s="488">
        <v>50.131999999999998</v>
      </c>
      <c r="H113" s="489"/>
      <c r="I113" s="551">
        <f t="shared" si="1"/>
        <v>34869362.732000001</v>
      </c>
      <c r="J113" s="883">
        <v>24688488812.576363</v>
      </c>
      <c r="K113" s="884" t="s">
        <v>1929</v>
      </c>
      <c r="L113" s="885" t="s">
        <v>476</v>
      </c>
    </row>
    <row r="114" spans="1:12" ht="117.6">
      <c r="A114" s="881"/>
      <c r="B114" s="490" t="s">
        <v>1915</v>
      </c>
      <c r="C114" s="882"/>
      <c r="D114" s="486">
        <v>86115</v>
      </c>
      <c r="E114" s="487" t="s">
        <v>467</v>
      </c>
      <c r="F114" s="487" t="s">
        <v>468</v>
      </c>
      <c r="G114" s="488">
        <v>50.131999999999998</v>
      </c>
      <c r="H114" s="489"/>
      <c r="I114" s="551">
        <f t="shared" si="1"/>
        <v>4317117.18</v>
      </c>
      <c r="J114" s="883"/>
      <c r="K114" s="884"/>
      <c r="L114" s="885"/>
    </row>
    <row r="115" spans="1:12" ht="50.4">
      <c r="A115" s="881"/>
      <c r="B115" s="490" t="s">
        <v>1916</v>
      </c>
      <c r="C115" s="882"/>
      <c r="D115" s="486">
        <v>4023</v>
      </c>
      <c r="E115" s="487" t="s">
        <v>467</v>
      </c>
      <c r="F115" s="487" t="s">
        <v>468</v>
      </c>
      <c r="G115" s="488">
        <v>50.131999999999998</v>
      </c>
      <c r="H115" s="489"/>
      <c r="I115" s="551">
        <f t="shared" si="1"/>
        <v>201681.03599999999</v>
      </c>
      <c r="J115" s="883"/>
      <c r="K115" s="884"/>
      <c r="L115" s="885"/>
    </row>
    <row r="116" spans="1:12">
      <c r="A116" s="881"/>
      <c r="B116" s="490" t="s">
        <v>442</v>
      </c>
      <c r="C116" s="882"/>
      <c r="D116" s="486">
        <v>30374</v>
      </c>
      <c r="E116" s="487" t="s">
        <v>467</v>
      </c>
      <c r="F116" s="487" t="s">
        <v>468</v>
      </c>
      <c r="G116" s="488">
        <v>50.131999999999998</v>
      </c>
      <c r="H116" s="489"/>
      <c r="I116" s="551">
        <f t="shared" si="1"/>
        <v>1522709.368</v>
      </c>
      <c r="J116" s="883"/>
      <c r="K116" s="884"/>
      <c r="L116" s="885"/>
    </row>
    <row r="117" spans="1:12">
      <c r="A117" s="881"/>
      <c r="B117" s="490" t="s">
        <v>102</v>
      </c>
      <c r="C117" s="882"/>
      <c r="D117" s="486">
        <v>16300</v>
      </c>
      <c r="E117" s="487" t="s">
        <v>467</v>
      </c>
      <c r="F117" s="487" t="s">
        <v>470</v>
      </c>
      <c r="G117" s="488">
        <v>50.131999999999998</v>
      </c>
      <c r="H117" s="489"/>
      <c r="I117" s="551">
        <f t="shared" si="1"/>
        <v>817151.6</v>
      </c>
      <c r="J117" s="883"/>
      <c r="K117" s="884"/>
      <c r="L117" s="885"/>
    </row>
    <row r="118" spans="1:12">
      <c r="A118" s="881"/>
      <c r="B118" s="490" t="s">
        <v>446</v>
      </c>
      <c r="C118" s="882"/>
      <c r="D118" s="486">
        <v>16500</v>
      </c>
      <c r="E118" s="487" t="s">
        <v>467</v>
      </c>
      <c r="F118" s="487" t="s">
        <v>446</v>
      </c>
      <c r="G118" s="488">
        <v>50.131999999999998</v>
      </c>
      <c r="H118" s="489"/>
      <c r="I118" s="551">
        <f t="shared" si="1"/>
        <v>827178</v>
      </c>
      <c r="J118" s="883"/>
      <c r="K118" s="884"/>
      <c r="L118" s="885"/>
    </row>
    <row r="119" spans="1:12">
      <c r="A119" s="881"/>
      <c r="B119" s="490" t="s">
        <v>443</v>
      </c>
      <c r="C119" s="882"/>
      <c r="D119" s="486">
        <v>71500</v>
      </c>
      <c r="E119" s="487" t="s">
        <v>467</v>
      </c>
      <c r="F119" s="487" t="s">
        <v>468</v>
      </c>
      <c r="G119" s="488">
        <v>50.131999999999998</v>
      </c>
      <c r="H119" s="489"/>
      <c r="I119" s="551">
        <f t="shared" si="1"/>
        <v>3584438</v>
      </c>
      <c r="J119" s="883"/>
      <c r="K119" s="884"/>
      <c r="L119" s="885"/>
    </row>
    <row r="120" spans="1:12">
      <c r="A120" s="464"/>
      <c r="B120" s="546"/>
      <c r="C120" s="474"/>
      <c r="D120" s="475"/>
      <c r="E120" s="476"/>
      <c r="F120" s="476"/>
      <c r="G120" s="477"/>
      <c r="H120" s="478"/>
      <c r="I120" s="552"/>
      <c r="J120" s="465"/>
      <c r="K120" s="466"/>
      <c r="L120" s="467"/>
    </row>
    <row r="121" spans="1:12">
      <c r="D121" s="553">
        <f>SUM(D5:D120)</f>
        <v>16020131</v>
      </c>
      <c r="E121" s="554"/>
      <c r="F121" s="555"/>
      <c r="G121" s="555"/>
      <c r="H121" s="555"/>
      <c r="I121" s="553">
        <f>SUM(I5:I120)</f>
        <v>648017031.79099977</v>
      </c>
      <c r="J121" s="556">
        <f>SUM(J5:J120)</f>
        <v>369796541870.32861</v>
      </c>
    </row>
    <row r="125" spans="1:12">
      <c r="B125" s="547" t="s">
        <v>481</v>
      </c>
    </row>
    <row r="126" spans="1:12" ht="100.8">
      <c r="A126" s="469" t="s">
        <v>459</v>
      </c>
      <c r="B126" s="469" t="s">
        <v>482</v>
      </c>
      <c r="C126" s="469" t="s">
        <v>461</v>
      </c>
      <c r="D126" s="469" t="s">
        <v>462</v>
      </c>
      <c r="E126" s="469" t="s">
        <v>1808</v>
      </c>
      <c r="F126" s="469" t="s">
        <v>1473</v>
      </c>
      <c r="G126" s="469" t="s">
        <v>464</v>
      </c>
      <c r="H126" s="469" t="s">
        <v>465</v>
      </c>
      <c r="I126" s="469" t="s">
        <v>1809</v>
      </c>
      <c r="J126" s="469" t="s">
        <v>1810</v>
      </c>
      <c r="K126" s="469" t="s">
        <v>466</v>
      </c>
      <c r="L126" s="469" t="s">
        <v>483</v>
      </c>
    </row>
    <row r="127" spans="1:12">
      <c r="A127" s="479" t="s">
        <v>1949</v>
      </c>
      <c r="B127" s="484" t="s">
        <v>102</v>
      </c>
      <c r="C127" s="491">
        <v>43842</v>
      </c>
      <c r="D127" s="492">
        <v>8000</v>
      </c>
      <c r="E127" s="493" t="s">
        <v>467</v>
      </c>
      <c r="F127" s="557" t="s">
        <v>470</v>
      </c>
      <c r="G127" s="558">
        <v>65.215000000000003</v>
      </c>
      <c r="H127" s="494">
        <v>1.175</v>
      </c>
      <c r="I127" s="559">
        <f>G127*D127</f>
        <v>521720</v>
      </c>
      <c r="J127" s="560">
        <v>308561793.4788</v>
      </c>
      <c r="K127" s="561" t="s">
        <v>1950</v>
      </c>
      <c r="L127" s="494" t="s">
        <v>1914</v>
      </c>
    </row>
    <row r="128" spans="1:12">
      <c r="A128" s="485" t="s">
        <v>1951</v>
      </c>
      <c r="B128" s="490" t="s">
        <v>102</v>
      </c>
      <c r="C128" s="495">
        <v>43879</v>
      </c>
      <c r="D128" s="496">
        <v>4000</v>
      </c>
      <c r="E128" s="497" t="s">
        <v>467</v>
      </c>
      <c r="F128" s="562" t="s">
        <v>470</v>
      </c>
      <c r="G128" s="563">
        <v>57.301000000000002</v>
      </c>
      <c r="H128" s="468">
        <v>1.85</v>
      </c>
      <c r="I128" s="564">
        <f>G128*D128</f>
        <v>229204</v>
      </c>
      <c r="J128" s="565">
        <v>139005148.18048</v>
      </c>
      <c r="K128" s="566" t="s">
        <v>475</v>
      </c>
      <c r="L128" s="468" t="s">
        <v>1952</v>
      </c>
    </row>
    <row r="129" spans="1:12">
      <c r="A129" s="479" t="s">
        <v>1953</v>
      </c>
      <c r="B129" s="484" t="s">
        <v>473</v>
      </c>
      <c r="C129" s="491">
        <v>43883</v>
      </c>
      <c r="D129" s="492">
        <v>0</v>
      </c>
      <c r="E129" s="493" t="s">
        <v>467</v>
      </c>
      <c r="F129" s="557" t="s">
        <v>473</v>
      </c>
      <c r="G129" s="567">
        <v>56.011000000000003</v>
      </c>
      <c r="H129" s="494">
        <v>0.56999999999999995</v>
      </c>
      <c r="I129" s="559">
        <f t="shared" ref="I129:I135" si="2">G129*D129</f>
        <v>0</v>
      </c>
      <c r="J129" s="568">
        <v>0</v>
      </c>
      <c r="K129" s="569" t="s">
        <v>475</v>
      </c>
      <c r="L129" s="494" t="s">
        <v>469</v>
      </c>
    </row>
    <row r="130" spans="1:12">
      <c r="A130" s="485" t="s">
        <v>1954</v>
      </c>
      <c r="B130" s="490" t="s">
        <v>102</v>
      </c>
      <c r="C130" s="495">
        <v>43903</v>
      </c>
      <c r="D130" s="496">
        <v>4000</v>
      </c>
      <c r="E130" s="497" t="s">
        <v>467</v>
      </c>
      <c r="F130" s="562" t="s">
        <v>470</v>
      </c>
      <c r="G130" s="563">
        <v>32.779000000000003</v>
      </c>
      <c r="H130" s="468">
        <v>0.95</v>
      </c>
      <c r="I130" s="564">
        <f t="shared" si="2"/>
        <v>131116</v>
      </c>
      <c r="J130" s="565">
        <v>77455383.236919999</v>
      </c>
      <c r="K130" s="566" t="s">
        <v>1955</v>
      </c>
      <c r="L130" s="468" t="s">
        <v>1924</v>
      </c>
    </row>
    <row r="131" spans="1:12">
      <c r="A131" s="479" t="s">
        <v>1956</v>
      </c>
      <c r="B131" s="484" t="s">
        <v>473</v>
      </c>
      <c r="C131" s="491">
        <v>43914</v>
      </c>
      <c r="D131" s="492">
        <v>0</v>
      </c>
      <c r="E131" s="493" t="s">
        <v>467</v>
      </c>
      <c r="F131" s="557" t="s">
        <v>473</v>
      </c>
      <c r="G131" s="567">
        <v>28.529</v>
      </c>
      <c r="H131" s="494">
        <v>3.3</v>
      </c>
      <c r="I131" s="559">
        <f t="shared" si="2"/>
        <v>0</v>
      </c>
      <c r="J131" s="568">
        <v>0</v>
      </c>
      <c r="K131" s="569" t="s">
        <v>1950</v>
      </c>
      <c r="L131" s="494" t="s">
        <v>1957</v>
      </c>
    </row>
    <row r="132" spans="1:12">
      <c r="A132" s="485" t="s">
        <v>1958</v>
      </c>
      <c r="B132" s="490" t="s">
        <v>114</v>
      </c>
      <c r="C132" s="495">
        <v>43914</v>
      </c>
      <c r="D132" s="496">
        <v>22884</v>
      </c>
      <c r="E132" s="497" t="s">
        <v>467</v>
      </c>
      <c r="F132" s="562" t="s">
        <v>445</v>
      </c>
      <c r="G132" s="563">
        <v>28.998999999999999</v>
      </c>
      <c r="H132" s="468">
        <v>2.83</v>
      </c>
      <c r="I132" s="564">
        <f t="shared" si="2"/>
        <v>663613.11599999992</v>
      </c>
      <c r="J132" s="565">
        <v>401458702.91755521</v>
      </c>
      <c r="K132" s="566" t="s">
        <v>479</v>
      </c>
      <c r="L132" s="468" t="s">
        <v>478</v>
      </c>
    </row>
    <row r="133" spans="1:12">
      <c r="A133" s="479" t="s">
        <v>1959</v>
      </c>
      <c r="B133" s="484" t="s">
        <v>102</v>
      </c>
      <c r="C133" s="491">
        <v>43939</v>
      </c>
      <c r="D133" s="492">
        <v>3000</v>
      </c>
      <c r="E133" s="493" t="s">
        <v>467</v>
      </c>
      <c r="F133" s="557" t="s">
        <v>470</v>
      </c>
      <c r="G133" s="567">
        <v>17.774999999999999</v>
      </c>
      <c r="H133" s="494">
        <v>0.77</v>
      </c>
      <c r="I133" s="559">
        <f t="shared" si="2"/>
        <v>53324.999999999993</v>
      </c>
      <c r="J133" s="568">
        <v>32208938.300249998</v>
      </c>
      <c r="K133" s="569" t="s">
        <v>1960</v>
      </c>
      <c r="L133" s="494" t="s">
        <v>476</v>
      </c>
    </row>
    <row r="134" spans="1:12">
      <c r="A134" s="485" t="s">
        <v>1961</v>
      </c>
      <c r="B134" s="490" t="s">
        <v>473</v>
      </c>
      <c r="C134" s="495">
        <v>43946</v>
      </c>
      <c r="D134" s="496">
        <v>0</v>
      </c>
      <c r="E134" s="497" t="s">
        <v>467</v>
      </c>
      <c r="F134" s="562" t="s">
        <v>473</v>
      </c>
      <c r="G134" s="563">
        <v>15.095000000000001</v>
      </c>
      <c r="H134" s="468">
        <v>3.45</v>
      </c>
      <c r="I134" s="564">
        <f t="shared" si="2"/>
        <v>0</v>
      </c>
      <c r="J134" s="565">
        <v>0</v>
      </c>
      <c r="K134" s="566" t="s">
        <v>1931</v>
      </c>
      <c r="L134" s="468" t="s">
        <v>1957</v>
      </c>
    </row>
    <row r="135" spans="1:12">
      <c r="A135" s="479" t="s">
        <v>1962</v>
      </c>
      <c r="B135" s="484" t="s">
        <v>102</v>
      </c>
      <c r="C135" s="491">
        <v>43959</v>
      </c>
      <c r="D135" s="492">
        <v>3500</v>
      </c>
      <c r="E135" s="493" t="s">
        <v>467</v>
      </c>
      <c r="F135" s="557" t="s">
        <v>470</v>
      </c>
      <c r="G135" s="567">
        <v>24.989000000000001</v>
      </c>
      <c r="H135" s="494">
        <v>3.99</v>
      </c>
      <c r="I135" s="559">
        <f t="shared" si="2"/>
        <v>87461.5</v>
      </c>
      <c r="J135" s="568">
        <v>52910618.080040008</v>
      </c>
      <c r="K135" s="569" t="s">
        <v>1960</v>
      </c>
      <c r="L135" s="494" t="s">
        <v>476</v>
      </c>
    </row>
    <row r="136" spans="1:12">
      <c r="A136" s="485" t="s">
        <v>1933</v>
      </c>
      <c r="B136" s="490" t="s">
        <v>114</v>
      </c>
      <c r="C136" s="495">
        <v>43990</v>
      </c>
      <c r="D136" s="496">
        <v>30623</v>
      </c>
      <c r="E136" s="497" t="s">
        <v>467</v>
      </c>
      <c r="F136" s="562" t="s">
        <v>445</v>
      </c>
      <c r="G136" s="563">
        <v>26.065000000000001</v>
      </c>
      <c r="H136" s="468">
        <v>14</v>
      </c>
      <c r="I136" s="564">
        <f>G136*D136</f>
        <v>798188.495</v>
      </c>
      <c r="J136" s="565">
        <v>463958647.34013498</v>
      </c>
      <c r="K136" s="566" t="s">
        <v>1963</v>
      </c>
      <c r="L136" s="468" t="s">
        <v>484</v>
      </c>
    </row>
    <row r="137" spans="1:12">
      <c r="A137" s="479" t="s">
        <v>1964</v>
      </c>
      <c r="B137" s="484" t="s">
        <v>102</v>
      </c>
      <c r="C137" s="491">
        <v>43999</v>
      </c>
      <c r="D137" s="492">
        <v>3500</v>
      </c>
      <c r="E137" s="493" t="s">
        <v>467</v>
      </c>
      <c r="F137" s="557" t="s">
        <v>470</v>
      </c>
      <c r="G137" s="567">
        <v>40.215000000000003</v>
      </c>
      <c r="H137" s="494">
        <v>0.15</v>
      </c>
      <c r="I137" s="559">
        <f t="shared" ref="I137:I142" si="3">G137*D137</f>
        <v>140752.5</v>
      </c>
      <c r="J137" s="568">
        <v>82200487.493249997</v>
      </c>
      <c r="K137" s="569" t="s">
        <v>1950</v>
      </c>
      <c r="L137" s="494" t="s">
        <v>1914</v>
      </c>
    </row>
    <row r="138" spans="1:12">
      <c r="A138" s="485" t="s">
        <v>1965</v>
      </c>
      <c r="B138" s="490" t="s">
        <v>473</v>
      </c>
      <c r="C138" s="495">
        <v>44006</v>
      </c>
      <c r="D138" s="496">
        <v>0</v>
      </c>
      <c r="E138" s="497" t="s">
        <v>467</v>
      </c>
      <c r="F138" s="562" t="s">
        <v>473</v>
      </c>
      <c r="G138" s="563">
        <v>37.325000000000003</v>
      </c>
      <c r="H138" s="468">
        <v>2.74</v>
      </c>
      <c r="I138" s="564">
        <f t="shared" si="3"/>
        <v>0</v>
      </c>
      <c r="J138" s="565">
        <v>0</v>
      </c>
      <c r="K138" s="566" t="s">
        <v>475</v>
      </c>
      <c r="L138" s="468" t="s">
        <v>469</v>
      </c>
    </row>
    <row r="139" spans="1:12">
      <c r="A139" s="479" t="s">
        <v>1966</v>
      </c>
      <c r="B139" s="484" t="s">
        <v>473</v>
      </c>
      <c r="C139" s="491">
        <v>44035</v>
      </c>
      <c r="D139" s="492">
        <v>0</v>
      </c>
      <c r="E139" s="493" t="s">
        <v>467</v>
      </c>
      <c r="F139" s="557" t="s">
        <v>473</v>
      </c>
      <c r="G139" s="567">
        <v>44.685000000000002</v>
      </c>
      <c r="H139" s="494">
        <v>1.33</v>
      </c>
      <c r="I139" s="559">
        <f t="shared" si="3"/>
        <v>0</v>
      </c>
      <c r="J139" s="568">
        <v>0</v>
      </c>
      <c r="K139" s="569" t="s">
        <v>1931</v>
      </c>
      <c r="L139" s="494" t="s">
        <v>1957</v>
      </c>
    </row>
    <row r="140" spans="1:12">
      <c r="A140" s="485" t="s">
        <v>1967</v>
      </c>
      <c r="B140" s="490" t="s">
        <v>102</v>
      </c>
      <c r="C140" s="495">
        <v>44041</v>
      </c>
      <c r="D140" s="496">
        <v>3500</v>
      </c>
      <c r="E140" s="497" t="s">
        <v>467</v>
      </c>
      <c r="F140" s="562" t="s">
        <v>470</v>
      </c>
      <c r="G140" s="563">
        <v>44.564999999999998</v>
      </c>
      <c r="H140" s="468">
        <v>1.21</v>
      </c>
      <c r="I140" s="564">
        <f t="shared" si="3"/>
        <v>155977.5</v>
      </c>
      <c r="J140" s="565">
        <v>87261861.938999996</v>
      </c>
      <c r="K140" s="566" t="s">
        <v>1960</v>
      </c>
      <c r="L140" s="468" t="s">
        <v>476</v>
      </c>
    </row>
    <row r="141" spans="1:12">
      <c r="A141" s="479" t="s">
        <v>1968</v>
      </c>
      <c r="B141" s="484" t="s">
        <v>102</v>
      </c>
      <c r="C141" s="491">
        <v>44060</v>
      </c>
      <c r="D141" s="492">
        <v>3000</v>
      </c>
      <c r="E141" s="493" t="s">
        <v>467</v>
      </c>
      <c r="F141" s="557" t="s">
        <v>470</v>
      </c>
      <c r="G141" s="567">
        <v>46.054000000000002</v>
      </c>
      <c r="H141" s="494">
        <v>1.23</v>
      </c>
      <c r="I141" s="559">
        <f t="shared" si="3"/>
        <v>138162</v>
      </c>
      <c r="J141" s="568">
        <v>76460247.61782001</v>
      </c>
      <c r="K141" s="569" t="s">
        <v>1960</v>
      </c>
      <c r="L141" s="494" t="s">
        <v>476</v>
      </c>
    </row>
    <row r="142" spans="1:12">
      <c r="A142" s="485" t="s">
        <v>1939</v>
      </c>
      <c r="B142" s="490" t="s">
        <v>114</v>
      </c>
      <c r="C142" s="495">
        <v>44069</v>
      </c>
      <c r="D142" s="496">
        <v>52025</v>
      </c>
      <c r="E142" s="497" t="s">
        <v>467</v>
      </c>
      <c r="F142" s="562" t="s">
        <v>445</v>
      </c>
      <c r="G142" s="563">
        <v>38.654000000000003</v>
      </c>
      <c r="H142" s="468">
        <v>6.17</v>
      </c>
      <c r="I142" s="564">
        <f t="shared" si="3"/>
        <v>2010974.35</v>
      </c>
      <c r="J142" s="565">
        <v>1118935186.9193575</v>
      </c>
      <c r="K142" s="566" t="s">
        <v>1963</v>
      </c>
      <c r="L142" s="468" t="s">
        <v>484</v>
      </c>
    </row>
    <row r="143" spans="1:12">
      <c r="A143" s="479" t="s">
        <v>1969</v>
      </c>
      <c r="B143" s="484" t="s">
        <v>102</v>
      </c>
      <c r="C143" s="491">
        <v>44081</v>
      </c>
      <c r="D143" s="492">
        <v>2500</v>
      </c>
      <c r="E143" s="493" t="s">
        <v>467</v>
      </c>
      <c r="F143" s="557" t="s">
        <v>470</v>
      </c>
      <c r="G143" s="567">
        <v>40.508000000000003</v>
      </c>
      <c r="H143" s="494">
        <v>0.3</v>
      </c>
      <c r="I143" s="559">
        <f>G143*D143</f>
        <v>101270</v>
      </c>
      <c r="J143" s="568">
        <v>56181296.623400003</v>
      </c>
      <c r="K143" s="569" t="s">
        <v>1960</v>
      </c>
      <c r="L143" s="494" t="s">
        <v>476</v>
      </c>
    </row>
    <row r="144" spans="1:12">
      <c r="A144" s="485" t="s">
        <v>1970</v>
      </c>
      <c r="B144" s="490" t="s">
        <v>473</v>
      </c>
      <c r="C144" s="495">
        <v>44098</v>
      </c>
      <c r="D144" s="496">
        <v>0</v>
      </c>
      <c r="E144" s="497" t="s">
        <v>467</v>
      </c>
      <c r="F144" s="562" t="s">
        <v>473</v>
      </c>
      <c r="G144" s="563">
        <v>41.018000000000001</v>
      </c>
      <c r="H144" s="468">
        <v>21</v>
      </c>
      <c r="I144" s="564">
        <f>G144*D144</f>
        <v>0</v>
      </c>
      <c r="J144" s="565">
        <v>0</v>
      </c>
      <c r="K144" s="566" t="s">
        <v>475</v>
      </c>
      <c r="L144" s="468" t="s">
        <v>1971</v>
      </c>
    </row>
    <row r="145" spans="1:12">
      <c r="A145" s="479" t="s">
        <v>1972</v>
      </c>
      <c r="B145" s="484" t="s">
        <v>102</v>
      </c>
      <c r="C145" s="491">
        <v>44127</v>
      </c>
      <c r="D145" s="492">
        <v>2500</v>
      </c>
      <c r="E145" s="493" t="s">
        <v>467</v>
      </c>
      <c r="F145" s="557" t="s">
        <v>470</v>
      </c>
      <c r="G145" s="567">
        <v>39.164000000000001</v>
      </c>
      <c r="H145" s="494">
        <v>0.99</v>
      </c>
      <c r="I145" s="559">
        <f t="shared" ref="I145:I150" si="4">G145*D145</f>
        <v>97910</v>
      </c>
      <c r="J145" s="568">
        <v>54170672.5537</v>
      </c>
      <c r="K145" s="569" t="s">
        <v>1943</v>
      </c>
      <c r="L145" s="494" t="s">
        <v>477</v>
      </c>
    </row>
    <row r="146" spans="1:12">
      <c r="A146" s="485" t="s">
        <v>1944</v>
      </c>
      <c r="B146" s="490" t="s">
        <v>473</v>
      </c>
      <c r="C146" s="495">
        <v>44133</v>
      </c>
      <c r="D146" s="496">
        <v>0</v>
      </c>
      <c r="E146" s="497" t="s">
        <v>467</v>
      </c>
      <c r="F146" s="562" t="s">
        <v>473</v>
      </c>
      <c r="G146" s="563">
        <v>38.654000000000003</v>
      </c>
      <c r="H146" s="468">
        <v>1.5</v>
      </c>
      <c r="I146" s="564">
        <f t="shared" si="4"/>
        <v>0</v>
      </c>
      <c r="J146" s="565">
        <v>0</v>
      </c>
      <c r="K146" s="566" t="s">
        <v>1950</v>
      </c>
      <c r="L146" s="468" t="s">
        <v>1957</v>
      </c>
    </row>
    <row r="147" spans="1:12">
      <c r="A147" s="479" t="s">
        <v>1973</v>
      </c>
      <c r="B147" s="484" t="s">
        <v>102</v>
      </c>
      <c r="C147" s="491">
        <v>44145</v>
      </c>
      <c r="D147" s="492">
        <v>3500</v>
      </c>
      <c r="E147" s="493" t="s">
        <v>467</v>
      </c>
      <c r="F147" s="557" t="s">
        <v>468</v>
      </c>
      <c r="G147" s="567">
        <v>41.893999999999998</v>
      </c>
      <c r="H147" s="494">
        <v>0.77</v>
      </c>
      <c r="I147" s="559">
        <f t="shared" si="4"/>
        <v>146629</v>
      </c>
      <c r="J147" s="568">
        <v>81455215.979059994</v>
      </c>
      <c r="K147" s="569" t="s">
        <v>1960</v>
      </c>
      <c r="L147" s="494" t="s">
        <v>476</v>
      </c>
    </row>
    <row r="148" spans="1:12">
      <c r="A148" s="485" t="s">
        <v>1974</v>
      </c>
      <c r="B148" s="490" t="s">
        <v>114</v>
      </c>
      <c r="C148" s="495">
        <v>44163</v>
      </c>
      <c r="D148" s="496">
        <v>36269</v>
      </c>
      <c r="E148" s="497" t="s">
        <v>467</v>
      </c>
      <c r="F148" s="562" t="s">
        <v>445</v>
      </c>
      <c r="G148" s="563">
        <v>37.274000000000001</v>
      </c>
      <c r="H148" s="468">
        <v>5.39</v>
      </c>
      <c r="I148" s="564">
        <f t="shared" si="4"/>
        <v>1351890.706</v>
      </c>
      <c r="J148" s="565">
        <v>743819973.01646912</v>
      </c>
      <c r="K148" s="566" t="s">
        <v>1963</v>
      </c>
      <c r="L148" s="468" t="s">
        <v>484</v>
      </c>
    </row>
    <row r="149" spans="1:12">
      <c r="A149" s="479" t="s">
        <v>1947</v>
      </c>
      <c r="B149" s="484" t="s">
        <v>473</v>
      </c>
      <c r="C149" s="491">
        <v>44167</v>
      </c>
      <c r="D149" s="492">
        <v>0</v>
      </c>
      <c r="E149" s="493" t="s">
        <v>467</v>
      </c>
      <c r="F149" s="557" t="s">
        <v>473</v>
      </c>
      <c r="G149" s="567">
        <v>49.472000000000001</v>
      </c>
      <c r="H149" s="494">
        <v>0.39</v>
      </c>
      <c r="I149" s="559">
        <f t="shared" si="4"/>
        <v>0</v>
      </c>
      <c r="J149" s="568">
        <v>0</v>
      </c>
      <c r="K149" s="569" t="s">
        <v>475</v>
      </c>
      <c r="L149" s="494" t="s">
        <v>469</v>
      </c>
    </row>
    <row r="150" spans="1:12">
      <c r="A150" s="485" t="s">
        <v>1975</v>
      </c>
      <c r="B150" s="490"/>
      <c r="C150" s="495">
        <v>44184</v>
      </c>
      <c r="D150" s="496">
        <v>3300</v>
      </c>
      <c r="E150" s="497" t="s">
        <v>467</v>
      </c>
      <c r="F150" s="562" t="s">
        <v>468</v>
      </c>
      <c r="G150" s="563">
        <v>50.131999999999998</v>
      </c>
      <c r="H150" s="468">
        <v>0.27</v>
      </c>
      <c r="I150" s="564">
        <f t="shared" si="4"/>
        <v>165435.6</v>
      </c>
      <c r="J150" s="565">
        <v>88521608.410488009</v>
      </c>
      <c r="K150" s="566" t="s">
        <v>1960</v>
      </c>
      <c r="L150" s="468" t="s">
        <v>476</v>
      </c>
    </row>
    <row r="151" spans="1:12">
      <c r="D151" s="570">
        <f>SUM(D127:D150)</f>
        <v>186101</v>
      </c>
      <c r="E151" s="571"/>
      <c r="F151" s="571" t="s">
        <v>473</v>
      </c>
      <c r="G151" s="571"/>
      <c r="H151" s="571"/>
      <c r="I151" s="570">
        <f>SUM(I127:I150)</f>
        <v>6793629.767</v>
      </c>
      <c r="J151" s="572">
        <f>SUM(J127:J150)</f>
        <v>3864565782.0867252</v>
      </c>
    </row>
  </sheetData>
  <mergeCells count="121">
    <mergeCell ref="A5:A11"/>
    <mergeCell ref="C5:C11"/>
    <mergeCell ref="J5:J11"/>
    <mergeCell ref="K5:K11"/>
    <mergeCell ref="L5:L11"/>
    <mergeCell ref="A12:A18"/>
    <mergeCell ref="C12:C18"/>
    <mergeCell ref="J12:J18"/>
    <mergeCell ref="K12:K18"/>
    <mergeCell ref="L12:L18"/>
    <mergeCell ref="A19:A21"/>
    <mergeCell ref="C19:C21"/>
    <mergeCell ref="J19:J21"/>
    <mergeCell ref="K19:K21"/>
    <mergeCell ref="L19:L21"/>
    <mergeCell ref="A22:A28"/>
    <mergeCell ref="C22:C28"/>
    <mergeCell ref="J22:J28"/>
    <mergeCell ref="K22:K28"/>
    <mergeCell ref="L22:L28"/>
    <mergeCell ref="A29:A31"/>
    <mergeCell ref="C29:C31"/>
    <mergeCell ref="J29:J31"/>
    <mergeCell ref="K29:K31"/>
    <mergeCell ref="L29:L31"/>
    <mergeCell ref="A32:A33"/>
    <mergeCell ref="C32:C33"/>
    <mergeCell ref="J32:J33"/>
    <mergeCell ref="K32:K33"/>
    <mergeCell ref="L32:L33"/>
    <mergeCell ref="L41:L43"/>
    <mergeCell ref="A44:A50"/>
    <mergeCell ref="C44:C50"/>
    <mergeCell ref="J44:J50"/>
    <mergeCell ref="K44:K50"/>
    <mergeCell ref="L44:L50"/>
    <mergeCell ref="A34:A40"/>
    <mergeCell ref="C34:C40"/>
    <mergeCell ref="J34:J40"/>
    <mergeCell ref="K34:K40"/>
    <mergeCell ref="L34:L40"/>
    <mergeCell ref="A41:A43"/>
    <mergeCell ref="C41:C43"/>
    <mergeCell ref="F41:F43"/>
    <mergeCell ref="J41:J43"/>
    <mergeCell ref="K41:K43"/>
    <mergeCell ref="A51:A52"/>
    <mergeCell ref="C51:C52"/>
    <mergeCell ref="J51:J52"/>
    <mergeCell ref="K51:K52"/>
    <mergeCell ref="L51:L52"/>
    <mergeCell ref="A53:A59"/>
    <mergeCell ref="C53:C59"/>
    <mergeCell ref="J53:J59"/>
    <mergeCell ref="K53:K59"/>
    <mergeCell ref="L53:L59"/>
    <mergeCell ref="A60:A62"/>
    <mergeCell ref="C60:C62"/>
    <mergeCell ref="J60:J62"/>
    <mergeCell ref="K60:K62"/>
    <mergeCell ref="L60:L62"/>
    <mergeCell ref="A63:A65"/>
    <mergeCell ref="C63:C65"/>
    <mergeCell ref="J63:J65"/>
    <mergeCell ref="K63:K65"/>
    <mergeCell ref="L63:L65"/>
    <mergeCell ref="A66:A72"/>
    <mergeCell ref="C66:C72"/>
    <mergeCell ref="J66:J72"/>
    <mergeCell ref="K66:K72"/>
    <mergeCell ref="L66:L72"/>
    <mergeCell ref="A73:A79"/>
    <mergeCell ref="C73:C79"/>
    <mergeCell ref="J73:J79"/>
    <mergeCell ref="K73:K79"/>
    <mergeCell ref="L73:L79"/>
    <mergeCell ref="A80:A81"/>
    <mergeCell ref="C80:C81"/>
    <mergeCell ref="J80:J81"/>
    <mergeCell ref="K80:K81"/>
    <mergeCell ref="L80:L81"/>
    <mergeCell ref="A82:A88"/>
    <mergeCell ref="C82:C88"/>
    <mergeCell ref="J82:J88"/>
    <mergeCell ref="K82:K88"/>
    <mergeCell ref="L82:L88"/>
    <mergeCell ref="A89:A91"/>
    <mergeCell ref="C89:C91"/>
    <mergeCell ref="J89:J91"/>
    <mergeCell ref="K89:K91"/>
    <mergeCell ref="L89:L91"/>
    <mergeCell ref="A92:A98"/>
    <mergeCell ref="C92:C98"/>
    <mergeCell ref="J92:J98"/>
    <mergeCell ref="K92:K98"/>
    <mergeCell ref="L92:L98"/>
    <mergeCell ref="A99:A100"/>
    <mergeCell ref="C99:C100"/>
    <mergeCell ref="J99:J100"/>
    <mergeCell ref="K99:K100"/>
    <mergeCell ref="L99:L100"/>
    <mergeCell ref="A101:A107"/>
    <mergeCell ref="C101:C107"/>
    <mergeCell ref="J101:J107"/>
    <mergeCell ref="K101:K107"/>
    <mergeCell ref="L101:L107"/>
    <mergeCell ref="A113:A119"/>
    <mergeCell ref="C113:C119"/>
    <mergeCell ref="J113:J119"/>
    <mergeCell ref="K113:K119"/>
    <mergeCell ref="L113:L119"/>
    <mergeCell ref="A108:A109"/>
    <mergeCell ref="C108:C109"/>
    <mergeCell ref="J108:J109"/>
    <mergeCell ref="K108:K109"/>
    <mergeCell ref="L108:L109"/>
    <mergeCell ref="A110:A112"/>
    <mergeCell ref="C110:C112"/>
    <mergeCell ref="J110:J112"/>
    <mergeCell ref="K110:K112"/>
    <mergeCell ref="L110:L112"/>
  </mergeCells>
  <pageMargins left="0.7" right="0.7" top="0.75" bottom="0.75" header="0.3" footer="0.3"/>
  <pageSetup paperSize="9" scale="76"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132E8-A731-4EE4-9961-EB438DAD4D22}">
  <dimension ref="A1:I32"/>
  <sheetViews>
    <sheetView showGridLines="0" workbookViewId="0">
      <selection activeCell="C4" sqref="C4:C5"/>
    </sheetView>
  </sheetViews>
  <sheetFormatPr baseColWidth="10" defaultColWidth="11.44140625" defaultRowHeight="17.399999999999999"/>
  <cols>
    <col min="1" max="1" width="18" style="3" customWidth="1"/>
    <col min="2" max="2" width="13.77734375" style="3" bestFit="1" customWidth="1"/>
    <col min="3" max="3" width="16.109375" style="3" customWidth="1"/>
    <col min="4" max="5" width="10.77734375" style="3" bestFit="1" customWidth="1"/>
    <col min="6" max="6" width="9.6640625" style="3" bestFit="1" customWidth="1"/>
    <col min="7" max="7" width="11.33203125" style="3" bestFit="1" customWidth="1"/>
    <col min="8" max="8" width="10.77734375" style="3" bestFit="1" customWidth="1"/>
    <col min="9" max="9" width="11.6640625" style="3" bestFit="1" customWidth="1"/>
    <col min="10" max="16384" width="11.44140625" style="3"/>
  </cols>
  <sheetData>
    <row r="1" spans="1:9" ht="19.2">
      <c r="A1" s="536" t="s">
        <v>1658</v>
      </c>
    </row>
    <row r="2" spans="1:9" ht="19.2">
      <c r="A2" s="536"/>
    </row>
    <row r="3" spans="1:9" ht="19.2">
      <c r="A3" s="536" t="s">
        <v>1659</v>
      </c>
      <c r="B3" s="537"/>
      <c r="C3" s="537"/>
      <c r="D3" s="537"/>
      <c r="E3" s="537"/>
      <c r="F3" s="537"/>
      <c r="G3" s="537"/>
      <c r="H3" s="537"/>
      <c r="I3" s="537"/>
    </row>
    <row r="4" spans="1:9">
      <c r="A4" s="896" t="s">
        <v>1660</v>
      </c>
      <c r="B4" s="896" t="s">
        <v>60</v>
      </c>
      <c r="C4" s="896" t="s">
        <v>1661</v>
      </c>
      <c r="D4" s="896" t="s">
        <v>1662</v>
      </c>
      <c r="E4" s="896"/>
      <c r="F4" s="896"/>
      <c r="G4" s="896"/>
      <c r="H4" s="896"/>
      <c r="I4" s="896"/>
    </row>
    <row r="5" spans="1:9" ht="40.200000000000003" thickBot="1">
      <c r="A5" s="897"/>
      <c r="B5" s="897"/>
      <c r="C5" s="897"/>
      <c r="D5" s="524" t="s">
        <v>1663</v>
      </c>
      <c r="E5" s="524" t="s">
        <v>1664</v>
      </c>
      <c r="F5" s="524" t="s">
        <v>1665</v>
      </c>
      <c r="G5" s="524" t="s">
        <v>1835</v>
      </c>
      <c r="H5" s="524" t="s">
        <v>1666</v>
      </c>
      <c r="I5" s="524" t="s">
        <v>1667</v>
      </c>
    </row>
    <row r="6" spans="1:9" ht="18" thickTop="1">
      <c r="A6" s="538" t="s">
        <v>441</v>
      </c>
      <c r="B6" s="538" t="s">
        <v>79</v>
      </c>
      <c r="C6" s="539">
        <f>SUM(D6:I6)</f>
        <v>12491140</v>
      </c>
      <c r="D6" s="538"/>
      <c r="E6" s="538"/>
      <c r="F6" s="538"/>
      <c r="G6" s="540">
        <v>8524881</v>
      </c>
      <c r="H6" s="538"/>
      <c r="I6" s="540">
        <v>3966259</v>
      </c>
    </row>
    <row r="7" spans="1:9">
      <c r="A7" s="541" t="s">
        <v>442</v>
      </c>
      <c r="B7" s="541" t="s">
        <v>79</v>
      </c>
      <c r="C7" s="542">
        <f t="shared" ref="C7:C17" si="0">SUM(D7:I7)</f>
        <v>898276.16937187524</v>
      </c>
      <c r="D7" s="541"/>
      <c r="E7" s="543">
        <v>215002.53805364046</v>
      </c>
      <c r="F7" s="541"/>
      <c r="G7" s="543">
        <v>171594.63131823478</v>
      </c>
      <c r="H7" s="541"/>
      <c r="I7" s="543">
        <v>511679</v>
      </c>
    </row>
    <row r="8" spans="1:9">
      <c r="A8" s="538" t="s">
        <v>443</v>
      </c>
      <c r="B8" s="538" t="s">
        <v>79</v>
      </c>
      <c r="C8" s="539">
        <f t="shared" si="0"/>
        <v>2528922.4394356804</v>
      </c>
      <c r="D8" s="538"/>
      <c r="E8" s="540">
        <v>202313.83999987345</v>
      </c>
      <c r="F8" s="538"/>
      <c r="G8" s="540">
        <v>506497.59943580721</v>
      </c>
      <c r="H8" s="538"/>
      <c r="I8" s="540">
        <v>1820111</v>
      </c>
    </row>
    <row r="9" spans="1:9">
      <c r="A9" s="541" t="s">
        <v>473</v>
      </c>
      <c r="B9" s="541" t="s">
        <v>1836</v>
      </c>
      <c r="C9" s="542">
        <f t="shared" si="0"/>
        <v>5450450</v>
      </c>
      <c r="D9" s="541"/>
      <c r="E9" s="543"/>
      <c r="F9" s="541"/>
      <c r="G9" s="543">
        <v>3710411</v>
      </c>
      <c r="H9" s="541"/>
      <c r="I9" s="543">
        <v>1740039</v>
      </c>
    </row>
    <row r="10" spans="1:9">
      <c r="A10" s="538" t="s">
        <v>138</v>
      </c>
      <c r="B10" s="538" t="s">
        <v>1837</v>
      </c>
      <c r="C10" s="539">
        <f t="shared" si="0"/>
        <v>2290632.3826750745</v>
      </c>
      <c r="D10" s="538"/>
      <c r="E10" s="540">
        <v>1039846.5461302126</v>
      </c>
      <c r="F10" s="538"/>
      <c r="G10" s="540">
        <v>374486.83654486184</v>
      </c>
      <c r="H10" s="538"/>
      <c r="I10" s="540">
        <v>876299</v>
      </c>
    </row>
    <row r="11" spans="1:9">
      <c r="A11" s="541" t="s">
        <v>102</v>
      </c>
      <c r="B11" s="541" t="s">
        <v>1838</v>
      </c>
      <c r="C11" s="542">
        <f t="shared" si="0"/>
        <v>399970</v>
      </c>
      <c r="D11" s="541"/>
      <c r="E11" s="543"/>
      <c r="F11" s="541"/>
      <c r="G11" s="543">
        <v>199985</v>
      </c>
      <c r="H11" s="541">
        <v>39999</v>
      </c>
      <c r="I11" s="543">
        <v>159986</v>
      </c>
    </row>
    <row r="12" spans="1:9">
      <c r="A12" s="538" t="s">
        <v>445</v>
      </c>
      <c r="B12" s="538" t="s">
        <v>1838</v>
      </c>
      <c r="C12" s="539">
        <f t="shared" si="0"/>
        <v>714455</v>
      </c>
      <c r="D12" s="538"/>
      <c r="E12" s="540"/>
      <c r="F12" s="538"/>
      <c r="G12" s="540">
        <v>357227</v>
      </c>
      <c r="H12" s="538">
        <v>153607</v>
      </c>
      <c r="I12" s="540">
        <v>203621</v>
      </c>
    </row>
    <row r="13" spans="1:9">
      <c r="A13" s="541" t="s">
        <v>446</v>
      </c>
      <c r="B13" s="541" t="s">
        <v>1838</v>
      </c>
      <c r="C13" s="542">
        <f t="shared" si="0"/>
        <v>221038</v>
      </c>
      <c r="D13" s="541"/>
      <c r="E13" s="543">
        <v>13262</v>
      </c>
      <c r="F13" s="541"/>
      <c r="G13" s="543">
        <v>51385</v>
      </c>
      <c r="H13" s="541"/>
      <c r="I13" s="543">
        <v>156391</v>
      </c>
    </row>
    <row r="14" spans="1:9">
      <c r="A14" s="538" t="s">
        <v>2046</v>
      </c>
      <c r="B14" s="538" t="s">
        <v>1838</v>
      </c>
      <c r="C14" s="539">
        <f t="shared" si="0"/>
        <v>899880</v>
      </c>
      <c r="D14" s="538"/>
      <c r="E14" s="540">
        <v>47244</v>
      </c>
      <c r="F14" s="538"/>
      <c r="G14" s="540">
        <v>213051</v>
      </c>
      <c r="H14" s="538"/>
      <c r="I14" s="540">
        <v>639585</v>
      </c>
    </row>
    <row r="15" spans="1:9">
      <c r="A15" s="541" t="s">
        <v>2047</v>
      </c>
      <c r="B15" s="541"/>
      <c r="C15" s="542">
        <f t="shared" si="0"/>
        <v>135611</v>
      </c>
      <c r="D15" s="541"/>
      <c r="E15" s="543">
        <v>7120</v>
      </c>
      <c r="F15" s="541"/>
      <c r="G15" s="543">
        <v>31918</v>
      </c>
      <c r="H15" s="541"/>
      <c r="I15" s="543">
        <v>96573</v>
      </c>
    </row>
    <row r="16" spans="1:9">
      <c r="A16" s="538" t="s">
        <v>134</v>
      </c>
      <c r="B16" s="538" t="s">
        <v>1839</v>
      </c>
      <c r="C16" s="539">
        <f t="shared" si="0"/>
        <v>11609</v>
      </c>
      <c r="D16" s="538">
        <v>928.72000000000014</v>
      </c>
      <c r="E16" s="540"/>
      <c r="F16" s="538"/>
      <c r="G16" s="540">
        <v>534.01400000000001</v>
      </c>
      <c r="H16" s="538"/>
      <c r="I16" s="540">
        <v>10146.266</v>
      </c>
    </row>
    <row r="17" spans="1:9">
      <c r="A17" s="541" t="s">
        <v>120</v>
      </c>
      <c r="B17" s="541" t="s">
        <v>14</v>
      </c>
      <c r="C17" s="542">
        <f t="shared" si="0"/>
        <v>0</v>
      </c>
      <c r="D17" s="541"/>
      <c r="E17" s="543"/>
      <c r="F17" s="541"/>
      <c r="G17" s="543"/>
      <c r="H17" s="541"/>
      <c r="I17" s="543"/>
    </row>
    <row r="18" spans="1:9">
      <c r="A18" s="544" t="s">
        <v>278</v>
      </c>
      <c r="B18" s="544"/>
      <c r="C18" s="545">
        <f>SUM(C6:C17)</f>
        <v>26041983.99148263</v>
      </c>
      <c r="D18" s="545">
        <f>SUM(D6:D17)</f>
        <v>928.72000000000014</v>
      </c>
      <c r="E18" s="545">
        <f>SUM(E6:E17)</f>
        <v>1524788.9241837265</v>
      </c>
      <c r="F18" s="545"/>
      <c r="G18" s="545">
        <f>SUM(G6:G17)</f>
        <v>14141971.081298903</v>
      </c>
      <c r="H18" s="545">
        <f>SUM(H6:H17)</f>
        <v>193606</v>
      </c>
      <c r="I18" s="545">
        <f>SUM(I6:I17)</f>
        <v>10180689.266000001</v>
      </c>
    </row>
    <row r="19" spans="1:9">
      <c r="A19" s="537"/>
      <c r="B19" s="537"/>
      <c r="C19" s="537"/>
      <c r="D19" s="537"/>
      <c r="E19" s="537"/>
      <c r="F19" s="537"/>
      <c r="G19" s="537"/>
      <c r="H19" s="537"/>
      <c r="I19" s="537"/>
    </row>
    <row r="20" spans="1:9" ht="19.2">
      <c r="A20" s="536" t="s">
        <v>1668</v>
      </c>
      <c r="B20" s="537"/>
      <c r="C20" s="537"/>
      <c r="D20" s="537"/>
      <c r="E20" s="537"/>
      <c r="F20" s="537"/>
      <c r="G20" s="537"/>
      <c r="H20" s="537"/>
      <c r="I20" s="537"/>
    </row>
    <row r="21" spans="1:9" ht="14.55" customHeight="1">
      <c r="A21" s="896" t="s">
        <v>1660</v>
      </c>
      <c r="B21" s="896" t="s">
        <v>60</v>
      </c>
      <c r="C21" s="896" t="s">
        <v>1669</v>
      </c>
      <c r="D21" s="896" t="s">
        <v>1670</v>
      </c>
      <c r="E21" s="896"/>
      <c r="F21" s="896"/>
      <c r="G21" s="896"/>
      <c r="H21" s="896"/>
      <c r="I21" s="896"/>
    </row>
    <row r="22" spans="1:9" ht="40.200000000000003" thickBot="1">
      <c r="A22" s="897"/>
      <c r="B22" s="897"/>
      <c r="C22" s="897"/>
      <c r="D22" s="524" t="s">
        <v>1663</v>
      </c>
      <c r="E22" s="524" t="s">
        <v>1664</v>
      </c>
      <c r="F22" s="524" t="s">
        <v>1665</v>
      </c>
      <c r="G22" s="524" t="s">
        <v>1835</v>
      </c>
      <c r="H22" s="524" t="s">
        <v>1666</v>
      </c>
      <c r="I22" s="524" t="s">
        <v>1667</v>
      </c>
    </row>
    <row r="23" spans="1:9" ht="18" thickTop="1">
      <c r="A23" s="538" t="s">
        <v>2046</v>
      </c>
      <c r="B23" s="538" t="s">
        <v>1838</v>
      </c>
      <c r="C23" s="539">
        <f t="shared" ref="C23:C25" si="1">SUM(D23:I23)</f>
        <v>63314194</v>
      </c>
      <c r="D23" s="540"/>
      <c r="E23" s="540">
        <v>2215997</v>
      </c>
      <c r="F23" s="540"/>
      <c r="G23" s="540">
        <v>15266906</v>
      </c>
      <c r="H23" s="540"/>
      <c r="I23" s="540">
        <v>45831291</v>
      </c>
    </row>
    <row r="24" spans="1:9">
      <c r="A24" s="541" t="s">
        <v>2047</v>
      </c>
      <c r="B24" s="541"/>
      <c r="C24" s="542">
        <f t="shared" si="1"/>
        <v>10150539</v>
      </c>
      <c r="D24" s="543"/>
      <c r="E24" s="543">
        <v>355269</v>
      </c>
      <c r="F24" s="543"/>
      <c r="G24" s="543">
        <v>2433483</v>
      </c>
      <c r="H24" s="543"/>
      <c r="I24" s="543">
        <v>7361787</v>
      </c>
    </row>
    <row r="25" spans="1:9">
      <c r="A25" s="538" t="s">
        <v>134</v>
      </c>
      <c r="B25" s="538" t="s">
        <v>1839</v>
      </c>
      <c r="C25" s="539">
        <f t="shared" si="1"/>
        <v>1778400</v>
      </c>
      <c r="D25" s="540">
        <v>142272</v>
      </c>
      <c r="E25" s="540"/>
      <c r="F25" s="540"/>
      <c r="G25" s="540">
        <v>81806.399999999994</v>
      </c>
      <c r="H25" s="540"/>
      <c r="I25" s="540">
        <v>1554321.6</v>
      </c>
    </row>
    <row r="26" spans="1:9">
      <c r="A26" s="544" t="s">
        <v>278</v>
      </c>
      <c r="B26" s="544"/>
      <c r="C26" s="545">
        <f>SUM(C23:C25)</f>
        <v>75243133</v>
      </c>
      <c r="D26" s="545">
        <f>SUM(D23:D25)</f>
        <v>142272</v>
      </c>
      <c r="E26" s="545">
        <f>SUM(E23:E25)</f>
        <v>2571266</v>
      </c>
      <c r="F26" s="545"/>
      <c r="G26" s="545">
        <f>SUM(G23:G25)</f>
        <v>17782195.399999999</v>
      </c>
      <c r="H26" s="545">
        <f>SUM(H23:H25)</f>
        <v>0</v>
      </c>
      <c r="I26" s="545">
        <f>SUM(I23:I25)</f>
        <v>54747399.600000001</v>
      </c>
    </row>
    <row r="27" spans="1:9">
      <c r="A27" s="537"/>
      <c r="B27" s="537"/>
      <c r="C27" s="537"/>
      <c r="D27" s="537"/>
      <c r="E27" s="537"/>
      <c r="F27" s="537"/>
      <c r="G27" s="537"/>
      <c r="H27" s="537"/>
      <c r="I27" s="537"/>
    </row>
    <row r="28" spans="1:9" ht="19.2">
      <c r="A28" s="536" t="s">
        <v>1671</v>
      </c>
      <c r="B28" s="537"/>
      <c r="C28" s="537"/>
      <c r="D28" s="537"/>
      <c r="E28" s="537"/>
      <c r="F28" s="537"/>
      <c r="G28" s="537"/>
      <c r="H28" s="537"/>
      <c r="I28" s="537"/>
    </row>
    <row r="29" spans="1:9" ht="17.55" customHeight="1">
      <c r="A29" s="896" t="s">
        <v>1660</v>
      </c>
      <c r="B29" s="896" t="s">
        <v>60</v>
      </c>
      <c r="C29" s="896" t="s">
        <v>1672</v>
      </c>
      <c r="D29" s="896" t="s">
        <v>1673</v>
      </c>
      <c r="E29" s="896"/>
      <c r="F29" s="896"/>
      <c r="G29" s="896"/>
      <c r="H29" s="896"/>
      <c r="I29" s="896"/>
    </row>
    <row r="30" spans="1:9" ht="40.200000000000003" thickBot="1">
      <c r="A30" s="897"/>
      <c r="B30" s="897"/>
      <c r="C30" s="897"/>
      <c r="D30" s="524" t="s">
        <v>1663</v>
      </c>
      <c r="E30" s="524" t="s">
        <v>1664</v>
      </c>
      <c r="F30" s="524" t="s">
        <v>1665</v>
      </c>
      <c r="G30" s="524" t="s">
        <v>1835</v>
      </c>
      <c r="H30" s="524" t="s">
        <v>1666</v>
      </c>
      <c r="I30" s="524" t="s">
        <v>1667</v>
      </c>
    </row>
    <row r="31" spans="1:9" ht="18" thickTop="1">
      <c r="A31" s="538" t="s">
        <v>123</v>
      </c>
      <c r="B31" s="538" t="s">
        <v>1838</v>
      </c>
      <c r="C31" s="539">
        <f t="shared" ref="C31" si="2">SUM(D31:I31)</f>
        <v>25064</v>
      </c>
      <c r="D31" s="538"/>
      <c r="E31" s="540">
        <v>877</v>
      </c>
      <c r="F31" s="540"/>
      <c r="G31" s="540">
        <v>6044</v>
      </c>
      <c r="H31" s="540"/>
      <c r="I31" s="540">
        <v>18143</v>
      </c>
    </row>
    <row r="32" spans="1:9">
      <c r="A32" s="544" t="s">
        <v>278</v>
      </c>
      <c r="B32" s="544"/>
      <c r="C32" s="545">
        <f>SUM(C31:C31)</f>
        <v>25064</v>
      </c>
      <c r="D32" s="545">
        <f>SUM(D31:D31)</f>
        <v>0</v>
      </c>
      <c r="E32" s="545">
        <f>SUM(E31:E31)</f>
        <v>877</v>
      </c>
      <c r="F32" s="545"/>
      <c r="G32" s="545">
        <f>SUM(G31:G31)</f>
        <v>6044</v>
      </c>
      <c r="H32" s="545">
        <f>SUM(H31:H31)</f>
        <v>0</v>
      </c>
      <c r="I32" s="545">
        <f>SUM(I31:I31)</f>
        <v>18143</v>
      </c>
    </row>
  </sheetData>
  <mergeCells count="12">
    <mergeCell ref="A29:A30"/>
    <mergeCell ref="B29:B30"/>
    <mergeCell ref="C29:C30"/>
    <mergeCell ref="D29:I29"/>
    <mergeCell ref="A4:A5"/>
    <mergeCell ref="B4:B5"/>
    <mergeCell ref="C4:C5"/>
    <mergeCell ref="D4:I4"/>
    <mergeCell ref="A21:A22"/>
    <mergeCell ref="B21:B22"/>
    <mergeCell ref="C21:C22"/>
    <mergeCell ref="D21:I21"/>
  </mergeCells>
  <pageMargins left="0.7" right="0.7" top="0.75" bottom="0.75" header="0.3" footer="0.3"/>
  <pageSetup paperSize="9"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39D32-2774-42EA-BA14-69CF1BB511AB}">
  <dimension ref="A2:F25"/>
  <sheetViews>
    <sheetView workbookViewId="0">
      <selection activeCell="B38" sqref="B38"/>
    </sheetView>
  </sheetViews>
  <sheetFormatPr baseColWidth="10" defaultColWidth="10.77734375" defaultRowHeight="14.4"/>
  <cols>
    <col min="1" max="1" width="2.77734375" style="1" bestFit="1" customWidth="1"/>
    <col min="2" max="2" width="51.77734375" style="1" bestFit="1" customWidth="1"/>
    <col min="3" max="3" width="7.33203125" style="1" bestFit="1" customWidth="1"/>
    <col min="4" max="4" width="10.77734375" style="1"/>
    <col min="5" max="5" width="10.44140625" style="1" customWidth="1"/>
    <col min="6" max="6" width="5.77734375" style="1" bestFit="1" customWidth="1"/>
    <col min="7" max="16384" width="10.77734375" style="1"/>
  </cols>
  <sheetData>
    <row r="2" spans="1:6" ht="28.05" customHeight="1">
      <c r="A2" s="673" t="s">
        <v>0</v>
      </c>
      <c r="B2" s="673" t="s">
        <v>11</v>
      </c>
      <c r="C2" s="675" t="s">
        <v>487</v>
      </c>
      <c r="D2" s="675"/>
      <c r="E2" s="675" t="s">
        <v>488</v>
      </c>
      <c r="F2" s="675"/>
    </row>
    <row r="3" spans="1:6" ht="39.6">
      <c r="A3" s="674"/>
      <c r="B3" s="674"/>
      <c r="C3" s="4" t="s">
        <v>2080</v>
      </c>
      <c r="D3" s="4" t="s">
        <v>489</v>
      </c>
      <c r="E3" s="4" t="s">
        <v>12</v>
      </c>
      <c r="F3" s="4" t="s">
        <v>13</v>
      </c>
    </row>
    <row r="4" spans="1:6">
      <c r="A4" s="5">
        <v>1</v>
      </c>
      <c r="B4" s="5" t="s">
        <v>14</v>
      </c>
      <c r="C4" s="662" t="s">
        <v>15</v>
      </c>
      <c r="D4" s="662" t="s">
        <v>15</v>
      </c>
      <c r="E4" s="662" t="s">
        <v>15</v>
      </c>
      <c r="F4" s="662" t="s">
        <v>15</v>
      </c>
    </row>
    <row r="5" spans="1:6">
      <c r="A5" s="53">
        <v>2</v>
      </c>
      <c r="B5" s="53" t="s">
        <v>17</v>
      </c>
      <c r="C5" s="73" t="s">
        <v>15</v>
      </c>
      <c r="D5" s="73" t="s">
        <v>15</v>
      </c>
      <c r="E5" s="73" t="s">
        <v>15</v>
      </c>
      <c r="F5" s="73" t="s">
        <v>15</v>
      </c>
    </row>
    <row r="6" spans="1:6">
      <c r="A6" s="5">
        <v>3</v>
      </c>
      <c r="B6" s="5" t="s">
        <v>18</v>
      </c>
      <c r="C6" s="662" t="s">
        <v>15</v>
      </c>
      <c r="D6" s="662" t="s">
        <v>15</v>
      </c>
      <c r="E6" s="662" t="s">
        <v>15</v>
      </c>
      <c r="F6" s="662" t="s">
        <v>15</v>
      </c>
    </row>
    <row r="7" spans="1:6">
      <c r="A7" s="53">
        <v>4</v>
      </c>
      <c r="B7" s="53" t="s">
        <v>19</v>
      </c>
      <c r="C7" s="73" t="s">
        <v>15</v>
      </c>
      <c r="D7" s="73" t="s">
        <v>15</v>
      </c>
      <c r="E7" s="73" t="s">
        <v>15</v>
      </c>
      <c r="F7" s="73" t="s">
        <v>15</v>
      </c>
    </row>
    <row r="8" spans="1:6">
      <c r="A8" s="5">
        <v>5</v>
      </c>
      <c r="B8" s="5" t="s">
        <v>20</v>
      </c>
      <c r="C8" s="662" t="s">
        <v>15</v>
      </c>
      <c r="D8" s="662" t="s">
        <v>15</v>
      </c>
      <c r="E8" s="662" t="s">
        <v>15</v>
      </c>
      <c r="F8" s="662" t="s">
        <v>15</v>
      </c>
    </row>
    <row r="9" spans="1:6">
      <c r="A9" s="53">
        <v>6</v>
      </c>
      <c r="B9" s="53" t="s">
        <v>21</v>
      </c>
      <c r="C9" s="73" t="s">
        <v>15</v>
      </c>
      <c r="D9" s="73" t="s">
        <v>15</v>
      </c>
      <c r="E9" s="73" t="s">
        <v>15</v>
      </c>
      <c r="F9" s="73" t="s">
        <v>15</v>
      </c>
    </row>
    <row r="10" spans="1:6">
      <c r="A10" s="5">
        <v>7</v>
      </c>
      <c r="B10" s="5" t="s">
        <v>24</v>
      </c>
      <c r="C10" s="662" t="s">
        <v>15</v>
      </c>
      <c r="D10" s="662" t="s">
        <v>16</v>
      </c>
      <c r="E10" s="662" t="s">
        <v>15</v>
      </c>
      <c r="F10" s="662" t="s">
        <v>15</v>
      </c>
    </row>
    <row r="11" spans="1:6">
      <c r="A11" s="53">
        <v>8</v>
      </c>
      <c r="B11" s="53" t="s">
        <v>27</v>
      </c>
      <c r="C11" s="73" t="s">
        <v>15</v>
      </c>
      <c r="D11" s="73" t="s">
        <v>16</v>
      </c>
      <c r="E11" s="73" t="s">
        <v>15</v>
      </c>
      <c r="F11" s="73" t="s">
        <v>15</v>
      </c>
    </row>
    <row r="12" spans="1:6">
      <c r="A12" s="676"/>
      <c r="B12" s="676"/>
      <c r="C12" s="73"/>
      <c r="D12" s="73"/>
      <c r="E12" s="73"/>
      <c r="F12" s="73"/>
    </row>
    <row r="15" spans="1:6" ht="27" customHeight="1" thickBot="1">
      <c r="A15" s="673" t="s">
        <v>0</v>
      </c>
      <c r="B15" s="673" t="s">
        <v>11</v>
      </c>
      <c r="C15" s="677" t="s">
        <v>488</v>
      </c>
      <c r="D15" s="677"/>
      <c r="E15" s="663"/>
    </row>
    <row r="16" spans="1:6" ht="39.6">
      <c r="A16" s="674"/>
      <c r="B16" s="674"/>
      <c r="C16" s="4" t="s">
        <v>2081</v>
      </c>
      <c r="D16" s="4" t="s">
        <v>13</v>
      </c>
      <c r="E16" s="663"/>
    </row>
    <row r="17" spans="1:5" ht="17.399999999999999">
      <c r="A17" s="672" t="s">
        <v>30</v>
      </c>
      <c r="B17" s="672"/>
      <c r="C17" s="10"/>
      <c r="D17" s="10"/>
      <c r="E17" s="663"/>
    </row>
    <row r="18" spans="1:5" ht="17.399999999999999">
      <c r="A18" s="5">
        <v>1</v>
      </c>
      <c r="B18" s="5" t="s">
        <v>490</v>
      </c>
      <c r="C18" s="662" t="s">
        <v>15</v>
      </c>
      <c r="D18" s="662" t="s">
        <v>15</v>
      </c>
      <c r="E18" s="663"/>
    </row>
    <row r="19" spans="1:5" ht="17.399999999999999">
      <c r="A19" s="53">
        <v>2</v>
      </c>
      <c r="B19" s="53" t="s">
        <v>31</v>
      </c>
      <c r="C19" s="73" t="s">
        <v>15</v>
      </c>
      <c r="D19" s="73" t="s">
        <v>15</v>
      </c>
      <c r="E19" s="663"/>
    </row>
    <row r="20" spans="1:5" ht="26.4">
      <c r="A20" s="5">
        <v>3</v>
      </c>
      <c r="B20" s="5" t="s">
        <v>32</v>
      </c>
      <c r="C20" s="662" t="s">
        <v>15</v>
      </c>
      <c r="D20" s="662" t="s">
        <v>15</v>
      </c>
      <c r="E20" s="663"/>
    </row>
    <row r="21" spans="1:5" ht="17.399999999999999">
      <c r="A21" s="53">
        <v>4</v>
      </c>
      <c r="B21" s="53" t="s">
        <v>33</v>
      </c>
      <c r="C21" s="73" t="s">
        <v>15</v>
      </c>
      <c r="D21" s="73" t="s">
        <v>15</v>
      </c>
      <c r="E21" s="663"/>
    </row>
    <row r="22" spans="1:5" ht="17.399999999999999">
      <c r="A22" s="5">
        <v>5</v>
      </c>
      <c r="B22" s="5" t="s">
        <v>34</v>
      </c>
      <c r="C22" s="662" t="s">
        <v>16</v>
      </c>
      <c r="D22" s="662" t="s">
        <v>16</v>
      </c>
      <c r="E22" s="663"/>
    </row>
    <row r="23" spans="1:5" ht="17.399999999999999">
      <c r="A23" s="53">
        <v>6</v>
      </c>
      <c r="B23" s="53" t="s">
        <v>36</v>
      </c>
      <c r="C23" s="73" t="s">
        <v>16</v>
      </c>
      <c r="D23" s="73" t="s">
        <v>16</v>
      </c>
      <c r="E23" s="663"/>
    </row>
    <row r="24" spans="1:5" ht="17.399999999999999">
      <c r="A24" s="5">
        <v>7</v>
      </c>
      <c r="B24" s="5" t="s">
        <v>37</v>
      </c>
      <c r="C24" s="662" t="s">
        <v>16</v>
      </c>
      <c r="D24" s="662" t="s">
        <v>16</v>
      </c>
      <c r="E24" s="663"/>
    </row>
    <row r="25" spans="1:5" ht="17.399999999999999">
      <c r="A25" s="663"/>
      <c r="C25" s="663"/>
      <c r="D25" s="663"/>
      <c r="E25" s="663"/>
    </row>
  </sheetData>
  <mergeCells count="9">
    <mergeCell ref="A17:B17"/>
    <mergeCell ref="A2:A3"/>
    <mergeCell ref="B2:B3"/>
    <mergeCell ref="C2:D2"/>
    <mergeCell ref="E2:F2"/>
    <mergeCell ref="A12:B12"/>
    <mergeCell ref="A15:A16"/>
    <mergeCell ref="B15:B16"/>
    <mergeCell ref="C15:D15"/>
  </mergeCells>
  <pageMargins left="0.7" right="0.7" top="0.75" bottom="0.75" header="0.3" footer="0.3"/>
  <pageSetup paperSize="9"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0DC9E-C5BA-44A5-BC21-1734107A34B0}">
  <sheetPr>
    <pageSetUpPr fitToPage="1"/>
  </sheetPr>
  <dimension ref="A1:Z76"/>
  <sheetViews>
    <sheetView zoomScale="70" zoomScaleNormal="70" workbookViewId="0">
      <selection sqref="A1:XFD1048576"/>
    </sheetView>
  </sheetViews>
  <sheetFormatPr baseColWidth="10" defaultColWidth="10.77734375" defaultRowHeight="10.199999999999999"/>
  <cols>
    <col min="1" max="1" width="10.77734375" style="606" customWidth="1"/>
    <col min="2" max="16384" width="10.77734375" style="606"/>
  </cols>
  <sheetData>
    <row r="1" spans="1:26">
      <c r="A1" s="678" t="s">
        <v>460</v>
      </c>
      <c r="B1" s="678" t="s">
        <v>491</v>
      </c>
      <c r="C1" s="679" t="s">
        <v>38</v>
      </c>
      <c r="D1" s="679"/>
      <c r="E1" s="679"/>
      <c r="F1" s="679"/>
      <c r="G1" s="679"/>
      <c r="H1" s="679"/>
      <c r="I1" s="679" t="s">
        <v>492</v>
      </c>
      <c r="J1" s="679"/>
      <c r="K1" s="679"/>
      <c r="L1" s="679"/>
      <c r="M1" s="679"/>
      <c r="N1" s="679" t="s">
        <v>493</v>
      </c>
      <c r="O1" s="679"/>
      <c r="P1" s="679"/>
      <c r="Q1" s="679" t="s">
        <v>39</v>
      </c>
      <c r="R1" s="679"/>
      <c r="S1" s="679"/>
      <c r="T1" s="679" t="s">
        <v>40</v>
      </c>
      <c r="U1" s="679" t="s">
        <v>41</v>
      </c>
      <c r="V1" s="679"/>
      <c r="W1" s="679" t="s">
        <v>42</v>
      </c>
      <c r="X1" s="679"/>
      <c r="Y1" s="686" t="s">
        <v>494</v>
      </c>
      <c r="Z1" s="686" t="s">
        <v>495</v>
      </c>
    </row>
    <row r="2" spans="1:26">
      <c r="A2" s="678"/>
      <c r="B2" s="678"/>
      <c r="C2" s="679"/>
      <c r="D2" s="679"/>
      <c r="E2" s="679"/>
      <c r="F2" s="679"/>
      <c r="G2" s="679"/>
      <c r="H2" s="679"/>
      <c r="I2" s="679"/>
      <c r="J2" s="679"/>
      <c r="K2" s="679"/>
      <c r="L2" s="679"/>
      <c r="M2" s="679"/>
      <c r="N2" s="679"/>
      <c r="O2" s="679"/>
      <c r="P2" s="679"/>
      <c r="Q2" s="679" t="s">
        <v>43</v>
      </c>
      <c r="R2" s="679"/>
      <c r="S2" s="679" t="s">
        <v>44</v>
      </c>
      <c r="T2" s="679"/>
      <c r="U2" s="679"/>
      <c r="V2" s="679"/>
      <c r="W2" s="679"/>
      <c r="X2" s="679"/>
      <c r="Y2" s="686"/>
      <c r="Z2" s="686"/>
    </row>
    <row r="3" spans="1:26" ht="61.2">
      <c r="A3" s="678"/>
      <c r="B3" s="678"/>
      <c r="C3" s="648" t="s">
        <v>496</v>
      </c>
      <c r="D3" s="649" t="s">
        <v>497</v>
      </c>
      <c r="E3" s="649" t="s">
        <v>45</v>
      </c>
      <c r="F3" s="649" t="s">
        <v>46</v>
      </c>
      <c r="G3" s="649" t="s">
        <v>47</v>
      </c>
      <c r="H3" s="649" t="s">
        <v>48</v>
      </c>
      <c r="I3" s="649" t="s">
        <v>498</v>
      </c>
      <c r="J3" s="649" t="s">
        <v>49</v>
      </c>
      <c r="K3" s="649" t="s">
        <v>499</v>
      </c>
      <c r="L3" s="649" t="s">
        <v>500</v>
      </c>
      <c r="M3" s="649" t="s">
        <v>501</v>
      </c>
      <c r="N3" s="649" t="s">
        <v>50</v>
      </c>
      <c r="O3" s="649" t="s">
        <v>51</v>
      </c>
      <c r="P3" s="649" t="s">
        <v>52</v>
      </c>
      <c r="Q3" s="637" t="s">
        <v>502</v>
      </c>
      <c r="R3" s="637" t="s">
        <v>503</v>
      </c>
      <c r="S3" s="679"/>
      <c r="T3" s="679"/>
      <c r="U3" s="637" t="s">
        <v>53</v>
      </c>
      <c r="V3" s="649" t="s">
        <v>54</v>
      </c>
      <c r="W3" s="649" t="s">
        <v>504</v>
      </c>
      <c r="X3" s="649" t="s">
        <v>505</v>
      </c>
      <c r="Y3" s="686"/>
      <c r="Z3" s="686"/>
    </row>
    <row r="4" spans="1:26" ht="91.8">
      <c r="A4" s="638" t="s">
        <v>506</v>
      </c>
      <c r="B4" s="647" t="s">
        <v>507</v>
      </c>
      <c r="C4" s="647" t="s">
        <v>55</v>
      </c>
      <c r="D4" s="638" t="s">
        <v>56</v>
      </c>
      <c r="E4" s="638" t="s">
        <v>506</v>
      </c>
      <c r="F4" s="650">
        <v>43517</v>
      </c>
      <c r="G4" s="650">
        <v>44612</v>
      </c>
      <c r="H4" s="638" t="s">
        <v>57</v>
      </c>
      <c r="I4" s="638" t="s">
        <v>506</v>
      </c>
      <c r="J4" s="638" t="s">
        <v>506</v>
      </c>
      <c r="K4" s="638" t="s">
        <v>506</v>
      </c>
      <c r="L4" s="650">
        <v>43517</v>
      </c>
      <c r="M4" s="638"/>
      <c r="N4" s="650">
        <v>44612</v>
      </c>
      <c r="O4" s="638"/>
      <c r="P4" s="638" t="s">
        <v>508</v>
      </c>
      <c r="Q4" s="639">
        <v>222.75</v>
      </c>
      <c r="R4" s="639" t="s">
        <v>35</v>
      </c>
      <c r="S4" s="639" t="s">
        <v>35</v>
      </c>
      <c r="T4" s="651" t="s">
        <v>59</v>
      </c>
      <c r="U4" s="652" t="s">
        <v>18</v>
      </c>
      <c r="V4" s="652" t="s">
        <v>60</v>
      </c>
      <c r="W4" s="651">
        <v>100</v>
      </c>
      <c r="X4" s="651">
        <v>100</v>
      </c>
      <c r="Y4" s="638" t="s">
        <v>509</v>
      </c>
      <c r="Z4" s="640" t="s">
        <v>510</v>
      </c>
    </row>
    <row r="5" spans="1:26" ht="30.6">
      <c r="A5" s="680" t="s">
        <v>61</v>
      </c>
      <c r="B5" s="680" t="s">
        <v>511</v>
      </c>
      <c r="C5" s="680" t="s">
        <v>55</v>
      </c>
      <c r="D5" s="682" t="s">
        <v>56</v>
      </c>
      <c r="E5" s="682" t="s">
        <v>512</v>
      </c>
      <c r="F5" s="684">
        <v>39548</v>
      </c>
      <c r="G5" s="684">
        <v>43199</v>
      </c>
      <c r="H5" s="682" t="s">
        <v>57</v>
      </c>
      <c r="I5" s="682" t="s">
        <v>58</v>
      </c>
      <c r="J5" s="684" t="s">
        <v>512</v>
      </c>
      <c r="K5" s="698" t="s">
        <v>35</v>
      </c>
      <c r="L5" s="684">
        <v>39548</v>
      </c>
      <c r="M5" s="682"/>
      <c r="N5" s="684">
        <v>44181</v>
      </c>
      <c r="O5" s="684">
        <v>43451</v>
      </c>
      <c r="P5" s="682" t="s">
        <v>508</v>
      </c>
      <c r="Q5" s="687">
        <v>1234.6300000000001</v>
      </c>
      <c r="R5" s="687" t="s">
        <v>35</v>
      </c>
      <c r="S5" s="687" t="s">
        <v>35</v>
      </c>
      <c r="T5" s="682" t="s">
        <v>59</v>
      </c>
      <c r="U5" s="651" t="s">
        <v>513</v>
      </c>
      <c r="V5" s="652" t="s">
        <v>60</v>
      </c>
      <c r="W5" s="651">
        <v>75</v>
      </c>
      <c r="X5" s="651">
        <v>75</v>
      </c>
      <c r="Y5" s="682" t="s">
        <v>509</v>
      </c>
      <c r="Z5" s="689" t="s">
        <v>514</v>
      </c>
    </row>
    <row r="6" spans="1:26">
      <c r="A6" s="681"/>
      <c r="B6" s="681"/>
      <c r="C6" s="681"/>
      <c r="D6" s="683"/>
      <c r="E6" s="683"/>
      <c r="F6" s="685"/>
      <c r="G6" s="685"/>
      <c r="H6" s="683"/>
      <c r="I6" s="683"/>
      <c r="J6" s="683"/>
      <c r="K6" s="695"/>
      <c r="L6" s="685"/>
      <c r="M6" s="683"/>
      <c r="N6" s="685"/>
      <c r="O6" s="685"/>
      <c r="P6" s="683"/>
      <c r="Q6" s="688"/>
      <c r="R6" s="688"/>
      <c r="S6" s="688"/>
      <c r="T6" s="683"/>
      <c r="U6" s="651" t="s">
        <v>62</v>
      </c>
      <c r="V6" s="652" t="s">
        <v>63</v>
      </c>
      <c r="W6" s="651">
        <v>25</v>
      </c>
      <c r="X6" s="651">
        <v>25</v>
      </c>
      <c r="Y6" s="683"/>
      <c r="Z6" s="690"/>
    </row>
    <row r="7" spans="1:26" ht="142.80000000000001">
      <c r="A7" s="647" t="s">
        <v>64</v>
      </c>
      <c r="B7" s="647" t="s">
        <v>65</v>
      </c>
      <c r="C7" s="647" t="s">
        <v>55</v>
      </c>
      <c r="D7" s="638" t="s">
        <v>56</v>
      </c>
      <c r="E7" s="645" t="s">
        <v>512</v>
      </c>
      <c r="F7" s="653">
        <v>39905</v>
      </c>
      <c r="G7" s="653">
        <v>42095</v>
      </c>
      <c r="H7" s="641" t="s">
        <v>66</v>
      </c>
      <c r="I7" s="641" t="s">
        <v>58</v>
      </c>
      <c r="J7" s="641" t="s">
        <v>512</v>
      </c>
      <c r="K7" s="654" t="s">
        <v>67</v>
      </c>
      <c r="L7" s="655">
        <v>39905</v>
      </c>
      <c r="M7" s="641"/>
      <c r="N7" s="655">
        <v>42095</v>
      </c>
      <c r="O7" s="641" t="s">
        <v>66</v>
      </c>
      <c r="P7" s="638" t="s">
        <v>508</v>
      </c>
      <c r="Q7" s="642" t="s">
        <v>68</v>
      </c>
      <c r="R7" s="642" t="s">
        <v>35</v>
      </c>
      <c r="S7" s="642" t="s">
        <v>35</v>
      </c>
      <c r="T7" s="641" t="s">
        <v>59</v>
      </c>
      <c r="U7" s="641" t="s">
        <v>69</v>
      </c>
      <c r="V7" s="652" t="s">
        <v>60</v>
      </c>
      <c r="W7" s="651">
        <v>100</v>
      </c>
      <c r="X7" s="651">
        <v>100</v>
      </c>
      <c r="Y7" s="638" t="s">
        <v>509</v>
      </c>
      <c r="Z7" s="643" t="s">
        <v>515</v>
      </c>
    </row>
    <row r="8" spans="1:26" ht="295.8">
      <c r="A8" s="656" t="s">
        <v>516</v>
      </c>
      <c r="B8" s="656" t="s">
        <v>70</v>
      </c>
      <c r="C8" s="656" t="s">
        <v>55</v>
      </c>
      <c r="D8" s="651" t="s">
        <v>56</v>
      </c>
      <c r="E8" s="656" t="s">
        <v>516</v>
      </c>
      <c r="F8" s="655">
        <v>42262</v>
      </c>
      <c r="G8" s="655">
        <v>44088</v>
      </c>
      <c r="H8" s="641" t="s">
        <v>57</v>
      </c>
      <c r="I8" s="641" t="s">
        <v>58</v>
      </c>
      <c r="J8" s="656" t="s">
        <v>516</v>
      </c>
      <c r="K8" s="656" t="s">
        <v>516</v>
      </c>
      <c r="L8" s="654">
        <v>42262</v>
      </c>
      <c r="M8" s="641"/>
      <c r="N8" s="655">
        <v>44088</v>
      </c>
      <c r="O8" s="655">
        <v>43358</v>
      </c>
      <c r="P8" s="638" t="s">
        <v>508</v>
      </c>
      <c r="Q8" s="642">
        <v>119.2</v>
      </c>
      <c r="R8" s="642" t="s">
        <v>35</v>
      </c>
      <c r="S8" s="642" t="s">
        <v>35</v>
      </c>
      <c r="T8" s="646" t="s">
        <v>59</v>
      </c>
      <c r="U8" s="641" t="s">
        <v>71</v>
      </c>
      <c r="V8" s="652" t="s">
        <v>60</v>
      </c>
      <c r="W8" s="651">
        <v>100</v>
      </c>
      <c r="X8" s="651">
        <v>100</v>
      </c>
      <c r="Y8" s="638" t="s">
        <v>509</v>
      </c>
      <c r="Z8" s="644" t="s">
        <v>517</v>
      </c>
    </row>
    <row r="9" spans="1:26">
      <c r="A9" s="680" t="s">
        <v>72</v>
      </c>
      <c r="B9" s="680" t="s">
        <v>73</v>
      </c>
      <c r="C9" s="680" t="s">
        <v>74</v>
      </c>
      <c r="D9" s="682" t="s">
        <v>124</v>
      </c>
      <c r="E9" s="693">
        <v>27989</v>
      </c>
      <c r="F9" s="693">
        <v>27997</v>
      </c>
      <c r="G9" s="693">
        <v>46277</v>
      </c>
      <c r="H9" s="698" t="s">
        <v>57</v>
      </c>
      <c r="I9" s="698" t="s">
        <v>75</v>
      </c>
      <c r="J9" s="693">
        <v>27989</v>
      </c>
      <c r="K9" s="693" t="s">
        <v>76</v>
      </c>
      <c r="L9" s="693">
        <v>27997</v>
      </c>
      <c r="M9" s="698"/>
      <c r="N9" s="693" t="s">
        <v>518</v>
      </c>
      <c r="O9" s="702">
        <v>37147</v>
      </c>
      <c r="P9" s="693">
        <v>46277</v>
      </c>
      <c r="Q9" s="699">
        <v>38</v>
      </c>
      <c r="R9" s="699" t="s">
        <v>35</v>
      </c>
      <c r="S9" s="699">
        <v>38</v>
      </c>
      <c r="T9" s="698" t="s">
        <v>77</v>
      </c>
      <c r="U9" s="651" t="s">
        <v>78</v>
      </c>
      <c r="V9" s="652" t="s">
        <v>63</v>
      </c>
      <c r="W9" s="651">
        <v>50</v>
      </c>
      <c r="X9" s="651">
        <v>50</v>
      </c>
      <c r="Y9" s="682" t="s">
        <v>509</v>
      </c>
      <c r="Z9" s="682" t="s">
        <v>519</v>
      </c>
    </row>
    <row r="10" spans="1:26">
      <c r="A10" s="691"/>
      <c r="B10" s="691"/>
      <c r="C10" s="691"/>
      <c r="D10" s="692"/>
      <c r="E10" s="694"/>
      <c r="F10" s="696"/>
      <c r="G10" s="696"/>
      <c r="H10" s="694"/>
      <c r="I10" s="694"/>
      <c r="J10" s="696"/>
      <c r="K10" s="696"/>
      <c r="L10" s="696"/>
      <c r="M10" s="694"/>
      <c r="N10" s="696"/>
      <c r="O10" s="703"/>
      <c r="P10" s="696"/>
      <c r="Q10" s="700"/>
      <c r="R10" s="700"/>
      <c r="S10" s="700"/>
      <c r="T10" s="694"/>
      <c r="U10" s="641" t="s">
        <v>79</v>
      </c>
      <c r="V10" s="652" t="s">
        <v>60</v>
      </c>
      <c r="W10" s="651">
        <v>25.5</v>
      </c>
      <c r="X10" s="651">
        <v>25.5</v>
      </c>
      <c r="Y10" s="692"/>
      <c r="Z10" s="692"/>
    </row>
    <row r="11" spans="1:26">
      <c r="A11" s="681"/>
      <c r="B11" s="681"/>
      <c r="C11" s="681"/>
      <c r="D11" s="683"/>
      <c r="E11" s="695"/>
      <c r="F11" s="697"/>
      <c r="G11" s="697"/>
      <c r="H11" s="695"/>
      <c r="I11" s="695"/>
      <c r="J11" s="697"/>
      <c r="K11" s="697"/>
      <c r="L11" s="697"/>
      <c r="M11" s="695"/>
      <c r="N11" s="697"/>
      <c r="O11" s="704"/>
      <c r="P11" s="697"/>
      <c r="Q11" s="701"/>
      <c r="R11" s="701"/>
      <c r="S11" s="701"/>
      <c r="T11" s="695"/>
      <c r="U11" s="641" t="s">
        <v>80</v>
      </c>
      <c r="V11" s="652" t="s">
        <v>63</v>
      </c>
      <c r="W11" s="651">
        <v>24.5</v>
      </c>
      <c r="X11" s="651">
        <v>24.5</v>
      </c>
      <c r="Y11" s="683"/>
      <c r="Z11" s="683"/>
    </row>
    <row r="12" spans="1:26">
      <c r="A12" s="680" t="s">
        <v>81</v>
      </c>
      <c r="B12" s="680" t="s">
        <v>82</v>
      </c>
      <c r="C12" s="680" t="s">
        <v>74</v>
      </c>
      <c r="D12" s="682" t="s">
        <v>124</v>
      </c>
      <c r="E12" s="693">
        <v>28317</v>
      </c>
      <c r="F12" s="693">
        <v>28355</v>
      </c>
      <c r="G12" s="693">
        <v>46616</v>
      </c>
      <c r="H12" s="693" t="s">
        <v>57</v>
      </c>
      <c r="I12" s="698" t="s">
        <v>75</v>
      </c>
      <c r="J12" s="693">
        <v>28317</v>
      </c>
      <c r="K12" s="698" t="s">
        <v>83</v>
      </c>
      <c r="L12" s="693">
        <v>28355</v>
      </c>
      <c r="M12" s="698"/>
      <c r="N12" s="693" t="s">
        <v>518</v>
      </c>
      <c r="O12" s="702">
        <v>37486</v>
      </c>
      <c r="P12" s="693">
        <v>46616</v>
      </c>
      <c r="Q12" s="699">
        <v>170</v>
      </c>
      <c r="R12" s="699" t="s">
        <v>35</v>
      </c>
      <c r="S12" s="698">
        <v>170</v>
      </c>
      <c r="T12" s="698" t="s">
        <v>84</v>
      </c>
      <c r="U12" s="651" t="s">
        <v>78</v>
      </c>
      <c r="V12" s="652" t="s">
        <v>63</v>
      </c>
      <c r="W12" s="651">
        <v>50</v>
      </c>
      <c r="X12" s="651">
        <v>50</v>
      </c>
      <c r="Y12" s="682" t="s">
        <v>509</v>
      </c>
      <c r="Z12" s="682" t="s">
        <v>519</v>
      </c>
    </row>
    <row r="13" spans="1:26">
      <c r="A13" s="691"/>
      <c r="B13" s="691"/>
      <c r="C13" s="691"/>
      <c r="D13" s="692"/>
      <c r="E13" s="694"/>
      <c r="F13" s="696"/>
      <c r="G13" s="696"/>
      <c r="H13" s="696"/>
      <c r="I13" s="694"/>
      <c r="J13" s="696"/>
      <c r="K13" s="694"/>
      <c r="L13" s="696"/>
      <c r="M13" s="694"/>
      <c r="N13" s="696"/>
      <c r="O13" s="703"/>
      <c r="P13" s="694"/>
      <c r="Q13" s="700"/>
      <c r="R13" s="700"/>
      <c r="S13" s="694"/>
      <c r="T13" s="694"/>
      <c r="U13" s="641" t="s">
        <v>79</v>
      </c>
      <c r="V13" s="652" t="s">
        <v>60</v>
      </c>
      <c r="W13" s="651">
        <v>25.5</v>
      </c>
      <c r="X13" s="651">
        <v>25.5</v>
      </c>
      <c r="Y13" s="692"/>
      <c r="Z13" s="692"/>
    </row>
    <row r="14" spans="1:26">
      <c r="A14" s="681"/>
      <c r="B14" s="681"/>
      <c r="C14" s="681"/>
      <c r="D14" s="683"/>
      <c r="E14" s="695"/>
      <c r="F14" s="697"/>
      <c r="G14" s="697"/>
      <c r="H14" s="697"/>
      <c r="I14" s="695"/>
      <c r="J14" s="697"/>
      <c r="K14" s="695"/>
      <c r="L14" s="697"/>
      <c r="M14" s="695"/>
      <c r="N14" s="697"/>
      <c r="O14" s="704"/>
      <c r="P14" s="695"/>
      <c r="Q14" s="701"/>
      <c r="R14" s="701"/>
      <c r="S14" s="695"/>
      <c r="T14" s="695"/>
      <c r="U14" s="641" t="s">
        <v>80</v>
      </c>
      <c r="V14" s="652" t="s">
        <v>63</v>
      </c>
      <c r="W14" s="651">
        <v>24.5</v>
      </c>
      <c r="X14" s="651">
        <v>24.5</v>
      </c>
      <c r="Y14" s="683"/>
      <c r="Z14" s="683"/>
    </row>
    <row r="15" spans="1:26">
      <c r="A15" s="680" t="s">
        <v>85</v>
      </c>
      <c r="B15" s="680" t="s">
        <v>86</v>
      </c>
      <c r="C15" s="680" t="s">
        <v>74</v>
      </c>
      <c r="D15" s="682" t="s">
        <v>124</v>
      </c>
      <c r="E15" s="684">
        <v>29038</v>
      </c>
      <c r="F15" s="684">
        <v>29110</v>
      </c>
      <c r="G15" s="684">
        <v>47473</v>
      </c>
      <c r="H15" s="682" t="s">
        <v>57</v>
      </c>
      <c r="I15" s="698" t="s">
        <v>75</v>
      </c>
      <c r="J15" s="693">
        <v>29038</v>
      </c>
      <c r="K15" s="698" t="s">
        <v>87</v>
      </c>
      <c r="L15" s="684">
        <v>29110</v>
      </c>
      <c r="M15" s="699"/>
      <c r="N15" s="693" t="s">
        <v>518</v>
      </c>
      <c r="O15" s="702">
        <v>38343</v>
      </c>
      <c r="P15" s="705">
        <v>47473</v>
      </c>
      <c r="Q15" s="699">
        <v>93.2</v>
      </c>
      <c r="R15" s="699" t="s">
        <v>35</v>
      </c>
      <c r="S15" s="699">
        <v>93.2</v>
      </c>
      <c r="T15" s="698" t="s">
        <v>77</v>
      </c>
      <c r="U15" s="651" t="s">
        <v>78</v>
      </c>
      <c r="V15" s="652" t="s">
        <v>63</v>
      </c>
      <c r="W15" s="651">
        <v>50</v>
      </c>
      <c r="X15" s="651">
        <v>50</v>
      </c>
      <c r="Y15" s="682" t="s">
        <v>509</v>
      </c>
      <c r="Z15" s="682" t="s">
        <v>519</v>
      </c>
    </row>
    <row r="16" spans="1:26">
      <c r="A16" s="691"/>
      <c r="B16" s="691"/>
      <c r="C16" s="691"/>
      <c r="D16" s="692"/>
      <c r="E16" s="692"/>
      <c r="F16" s="692"/>
      <c r="G16" s="692"/>
      <c r="H16" s="692"/>
      <c r="I16" s="694"/>
      <c r="J16" s="696"/>
      <c r="K16" s="694"/>
      <c r="L16" s="692"/>
      <c r="M16" s="700"/>
      <c r="N16" s="696"/>
      <c r="O16" s="703"/>
      <c r="P16" s="706"/>
      <c r="Q16" s="700"/>
      <c r="R16" s="700"/>
      <c r="S16" s="700"/>
      <c r="T16" s="694"/>
      <c r="U16" s="641" t="s">
        <v>79</v>
      </c>
      <c r="V16" s="652" t="s">
        <v>60</v>
      </c>
      <c r="W16" s="651">
        <v>25.5</v>
      </c>
      <c r="X16" s="651">
        <v>25.5</v>
      </c>
      <c r="Y16" s="692"/>
      <c r="Z16" s="692"/>
    </row>
    <row r="17" spans="1:26">
      <c r="A17" s="681"/>
      <c r="B17" s="681"/>
      <c r="C17" s="681"/>
      <c r="D17" s="683"/>
      <c r="E17" s="683"/>
      <c r="F17" s="683"/>
      <c r="G17" s="683"/>
      <c r="H17" s="683"/>
      <c r="I17" s="695"/>
      <c r="J17" s="697"/>
      <c r="K17" s="695"/>
      <c r="L17" s="683"/>
      <c r="M17" s="701"/>
      <c r="N17" s="697"/>
      <c r="O17" s="704"/>
      <c r="P17" s="707"/>
      <c r="Q17" s="701"/>
      <c r="R17" s="701"/>
      <c r="S17" s="701"/>
      <c r="T17" s="695"/>
      <c r="U17" s="641" t="s">
        <v>80</v>
      </c>
      <c r="V17" s="652" t="s">
        <v>63</v>
      </c>
      <c r="W17" s="651">
        <v>24.5</v>
      </c>
      <c r="X17" s="651">
        <v>24.5</v>
      </c>
      <c r="Y17" s="683"/>
      <c r="Z17" s="683"/>
    </row>
    <row r="18" spans="1:26">
      <c r="A18" s="680" t="s">
        <v>88</v>
      </c>
      <c r="B18" s="680" t="s">
        <v>89</v>
      </c>
      <c r="C18" s="680" t="s">
        <v>74</v>
      </c>
      <c r="D18" s="682" t="s">
        <v>124</v>
      </c>
      <c r="E18" s="684">
        <v>29315</v>
      </c>
      <c r="F18" s="684">
        <v>29507</v>
      </c>
      <c r="G18" s="684">
        <v>47768</v>
      </c>
      <c r="H18" s="682" t="s">
        <v>57</v>
      </c>
      <c r="I18" s="698" t="s">
        <v>75</v>
      </c>
      <c r="J18" s="693">
        <v>29315</v>
      </c>
      <c r="K18" s="698" t="s">
        <v>90</v>
      </c>
      <c r="L18" s="684">
        <v>29507</v>
      </c>
      <c r="M18" s="682"/>
      <c r="N18" s="693" t="s">
        <v>518</v>
      </c>
      <c r="O18" s="702">
        <v>38638</v>
      </c>
      <c r="P18" s="705">
        <v>47768</v>
      </c>
      <c r="Q18" s="699">
        <v>108.4</v>
      </c>
      <c r="R18" s="699" t="s">
        <v>35</v>
      </c>
      <c r="S18" s="682">
        <v>108.4</v>
      </c>
      <c r="T18" s="698" t="s">
        <v>84</v>
      </c>
      <c r="U18" s="651" t="s">
        <v>78</v>
      </c>
      <c r="V18" s="652" t="s">
        <v>63</v>
      </c>
      <c r="W18" s="651">
        <v>50</v>
      </c>
      <c r="X18" s="651">
        <v>50</v>
      </c>
      <c r="Y18" s="682" t="s">
        <v>509</v>
      </c>
      <c r="Z18" s="682" t="s">
        <v>519</v>
      </c>
    </row>
    <row r="19" spans="1:26">
      <c r="A19" s="691"/>
      <c r="B19" s="691"/>
      <c r="C19" s="691"/>
      <c r="D19" s="692"/>
      <c r="E19" s="692"/>
      <c r="F19" s="692"/>
      <c r="G19" s="692"/>
      <c r="H19" s="692"/>
      <c r="I19" s="694"/>
      <c r="J19" s="696"/>
      <c r="K19" s="694"/>
      <c r="L19" s="692"/>
      <c r="M19" s="692"/>
      <c r="N19" s="696"/>
      <c r="O19" s="703"/>
      <c r="P19" s="706"/>
      <c r="Q19" s="700"/>
      <c r="R19" s="700"/>
      <c r="S19" s="692"/>
      <c r="T19" s="694"/>
      <c r="U19" s="641" t="s">
        <v>79</v>
      </c>
      <c r="V19" s="652" t="s">
        <v>60</v>
      </c>
      <c r="W19" s="651">
        <v>25.5</v>
      </c>
      <c r="X19" s="651">
        <v>25.5</v>
      </c>
      <c r="Y19" s="692"/>
      <c r="Z19" s="692"/>
    </row>
    <row r="20" spans="1:26">
      <c r="A20" s="681"/>
      <c r="B20" s="681"/>
      <c r="C20" s="681"/>
      <c r="D20" s="683"/>
      <c r="E20" s="683"/>
      <c r="F20" s="683"/>
      <c r="G20" s="683"/>
      <c r="H20" s="683"/>
      <c r="I20" s="695"/>
      <c r="J20" s="697"/>
      <c r="K20" s="695"/>
      <c r="L20" s="683"/>
      <c r="M20" s="683"/>
      <c r="N20" s="697"/>
      <c r="O20" s="704"/>
      <c r="P20" s="707"/>
      <c r="Q20" s="701"/>
      <c r="R20" s="701"/>
      <c r="S20" s="683"/>
      <c r="T20" s="695"/>
      <c r="U20" s="641" t="s">
        <v>80</v>
      </c>
      <c r="V20" s="652" t="s">
        <v>63</v>
      </c>
      <c r="W20" s="651">
        <v>24.5</v>
      </c>
      <c r="X20" s="651">
        <v>24.5</v>
      </c>
      <c r="Y20" s="683"/>
      <c r="Z20" s="683"/>
    </row>
    <row r="21" spans="1:26">
      <c r="A21" s="680" t="s">
        <v>91</v>
      </c>
      <c r="B21" s="680" t="s">
        <v>92</v>
      </c>
      <c r="C21" s="680" t="s">
        <v>74</v>
      </c>
      <c r="D21" s="680" t="s">
        <v>124</v>
      </c>
      <c r="E21" s="708">
        <v>29315</v>
      </c>
      <c r="F21" s="708">
        <v>29507</v>
      </c>
      <c r="G21" s="708">
        <v>47768</v>
      </c>
      <c r="H21" s="680" t="s">
        <v>57</v>
      </c>
      <c r="I21" s="698" t="s">
        <v>75</v>
      </c>
      <c r="J21" s="693">
        <v>29315</v>
      </c>
      <c r="K21" s="698" t="s">
        <v>93</v>
      </c>
      <c r="L21" s="708">
        <v>29507</v>
      </c>
      <c r="M21" s="680"/>
      <c r="N21" s="693" t="s">
        <v>518</v>
      </c>
      <c r="O21" s="702">
        <v>38638</v>
      </c>
      <c r="P21" s="705">
        <v>47768</v>
      </c>
      <c r="Q21" s="699">
        <v>185</v>
      </c>
      <c r="R21" s="699" t="s">
        <v>35</v>
      </c>
      <c r="S21" s="699">
        <v>185</v>
      </c>
      <c r="T21" s="698" t="s">
        <v>84</v>
      </c>
      <c r="U21" s="651" t="s">
        <v>78</v>
      </c>
      <c r="V21" s="652" t="s">
        <v>63</v>
      </c>
      <c r="W21" s="651">
        <v>50</v>
      </c>
      <c r="X21" s="651">
        <v>50</v>
      </c>
      <c r="Y21" s="682" t="s">
        <v>509</v>
      </c>
      <c r="Z21" s="682" t="s">
        <v>519</v>
      </c>
    </row>
    <row r="22" spans="1:26">
      <c r="A22" s="691"/>
      <c r="B22" s="691"/>
      <c r="C22" s="691"/>
      <c r="D22" s="691"/>
      <c r="E22" s="691"/>
      <c r="F22" s="691"/>
      <c r="G22" s="691"/>
      <c r="H22" s="691"/>
      <c r="I22" s="694"/>
      <c r="J22" s="696"/>
      <c r="K22" s="694"/>
      <c r="L22" s="691"/>
      <c r="M22" s="691"/>
      <c r="N22" s="696"/>
      <c r="O22" s="703"/>
      <c r="P22" s="706"/>
      <c r="Q22" s="700"/>
      <c r="R22" s="700"/>
      <c r="S22" s="700"/>
      <c r="T22" s="694"/>
      <c r="U22" s="641" t="s">
        <v>79</v>
      </c>
      <c r="V22" s="652" t="s">
        <v>60</v>
      </c>
      <c r="W22" s="651">
        <v>25.5</v>
      </c>
      <c r="X22" s="651">
        <v>25.5</v>
      </c>
      <c r="Y22" s="692"/>
      <c r="Z22" s="692"/>
    </row>
    <row r="23" spans="1:26">
      <c r="A23" s="681"/>
      <c r="B23" s="681"/>
      <c r="C23" s="681"/>
      <c r="D23" s="681"/>
      <c r="E23" s="681"/>
      <c r="F23" s="681"/>
      <c r="G23" s="681"/>
      <c r="H23" s="681"/>
      <c r="I23" s="695"/>
      <c r="J23" s="697"/>
      <c r="K23" s="695"/>
      <c r="L23" s="681"/>
      <c r="M23" s="681"/>
      <c r="N23" s="697"/>
      <c r="O23" s="704"/>
      <c r="P23" s="707"/>
      <c r="Q23" s="701"/>
      <c r="R23" s="701"/>
      <c r="S23" s="701"/>
      <c r="T23" s="695"/>
      <c r="U23" s="641" t="s">
        <v>80</v>
      </c>
      <c r="V23" s="652" t="s">
        <v>63</v>
      </c>
      <c r="W23" s="651">
        <v>24.5</v>
      </c>
      <c r="X23" s="651">
        <v>24.5</v>
      </c>
      <c r="Y23" s="683"/>
      <c r="Z23" s="683"/>
    </row>
    <row r="24" spans="1:26">
      <c r="A24" s="680" t="s">
        <v>94</v>
      </c>
      <c r="B24" s="680" t="s">
        <v>95</v>
      </c>
      <c r="C24" s="680" t="s">
        <v>74</v>
      </c>
      <c r="D24" s="680" t="s">
        <v>124</v>
      </c>
      <c r="E24" s="708">
        <v>29364</v>
      </c>
      <c r="F24" s="708">
        <v>29507</v>
      </c>
      <c r="G24" s="708">
        <v>47768</v>
      </c>
      <c r="H24" s="680" t="s">
        <v>57</v>
      </c>
      <c r="I24" s="698" t="s">
        <v>75</v>
      </c>
      <c r="J24" s="693">
        <v>29364</v>
      </c>
      <c r="K24" s="698" t="s">
        <v>96</v>
      </c>
      <c r="L24" s="708">
        <v>29507</v>
      </c>
      <c r="M24" s="680"/>
      <c r="N24" s="693" t="s">
        <v>518</v>
      </c>
      <c r="O24" s="702">
        <v>38638</v>
      </c>
      <c r="P24" s="705">
        <v>47768</v>
      </c>
      <c r="Q24" s="699">
        <v>263.8</v>
      </c>
      <c r="R24" s="699" t="s">
        <v>35</v>
      </c>
      <c r="S24" s="699">
        <v>263.8</v>
      </c>
      <c r="T24" s="698" t="s">
        <v>97</v>
      </c>
      <c r="U24" s="651" t="s">
        <v>78</v>
      </c>
      <c r="V24" s="652" t="s">
        <v>63</v>
      </c>
      <c r="W24" s="651">
        <v>50</v>
      </c>
      <c r="X24" s="651">
        <v>50</v>
      </c>
      <c r="Y24" s="682" t="s">
        <v>509</v>
      </c>
      <c r="Z24" s="682" t="s">
        <v>519</v>
      </c>
    </row>
    <row r="25" spans="1:26">
      <c r="A25" s="691"/>
      <c r="B25" s="691"/>
      <c r="C25" s="691"/>
      <c r="D25" s="691"/>
      <c r="E25" s="691"/>
      <c r="F25" s="691"/>
      <c r="G25" s="691"/>
      <c r="H25" s="691"/>
      <c r="I25" s="694"/>
      <c r="J25" s="696"/>
      <c r="K25" s="694"/>
      <c r="L25" s="691"/>
      <c r="M25" s="691"/>
      <c r="N25" s="696"/>
      <c r="O25" s="703"/>
      <c r="P25" s="706"/>
      <c r="Q25" s="700"/>
      <c r="R25" s="700"/>
      <c r="S25" s="700"/>
      <c r="T25" s="694"/>
      <c r="U25" s="641" t="s">
        <v>79</v>
      </c>
      <c r="V25" s="652" t="s">
        <v>60</v>
      </c>
      <c r="W25" s="651">
        <v>25.5</v>
      </c>
      <c r="X25" s="651">
        <v>25.5</v>
      </c>
      <c r="Y25" s="692"/>
      <c r="Z25" s="692"/>
    </row>
    <row r="26" spans="1:26">
      <c r="A26" s="681"/>
      <c r="B26" s="681"/>
      <c r="C26" s="681"/>
      <c r="D26" s="681"/>
      <c r="E26" s="681"/>
      <c r="F26" s="681"/>
      <c r="G26" s="681"/>
      <c r="H26" s="681"/>
      <c r="I26" s="695"/>
      <c r="J26" s="697"/>
      <c r="K26" s="695"/>
      <c r="L26" s="681"/>
      <c r="M26" s="681"/>
      <c r="N26" s="697"/>
      <c r="O26" s="704"/>
      <c r="P26" s="707"/>
      <c r="Q26" s="701"/>
      <c r="R26" s="701"/>
      <c r="S26" s="701"/>
      <c r="T26" s="695"/>
      <c r="U26" s="641" t="s">
        <v>80</v>
      </c>
      <c r="V26" s="652" t="s">
        <v>63</v>
      </c>
      <c r="W26" s="651">
        <v>24.5</v>
      </c>
      <c r="X26" s="651">
        <v>24.5</v>
      </c>
      <c r="Y26" s="683"/>
      <c r="Z26" s="683"/>
    </row>
    <row r="27" spans="1:26">
      <c r="A27" s="680" t="s">
        <v>98</v>
      </c>
      <c r="B27" s="680" t="s">
        <v>99</v>
      </c>
      <c r="C27" s="680" t="s">
        <v>74</v>
      </c>
      <c r="D27" s="680" t="s">
        <v>124</v>
      </c>
      <c r="E27" s="708">
        <v>29643</v>
      </c>
      <c r="F27" s="708">
        <v>29690</v>
      </c>
      <c r="G27" s="708">
        <v>47951</v>
      </c>
      <c r="H27" s="680" t="s">
        <v>57</v>
      </c>
      <c r="I27" s="698" t="s">
        <v>75</v>
      </c>
      <c r="J27" s="693">
        <v>29643</v>
      </c>
      <c r="K27" s="698" t="s">
        <v>100</v>
      </c>
      <c r="L27" s="708">
        <v>29690</v>
      </c>
      <c r="M27" s="680"/>
      <c r="N27" s="693" t="s">
        <v>518</v>
      </c>
      <c r="O27" s="705">
        <v>38820</v>
      </c>
      <c r="P27" s="705">
        <v>47951</v>
      </c>
      <c r="Q27" s="699">
        <v>98</v>
      </c>
      <c r="R27" s="699" t="s">
        <v>35</v>
      </c>
      <c r="S27" s="680">
        <v>98</v>
      </c>
      <c r="T27" s="698" t="s">
        <v>84</v>
      </c>
      <c r="U27" s="651" t="s">
        <v>78</v>
      </c>
      <c r="V27" s="652" t="s">
        <v>63</v>
      </c>
      <c r="W27" s="651">
        <v>50</v>
      </c>
      <c r="X27" s="651">
        <v>50</v>
      </c>
      <c r="Y27" s="682" t="s">
        <v>509</v>
      </c>
      <c r="Z27" s="682" t="s">
        <v>519</v>
      </c>
    </row>
    <row r="28" spans="1:26">
      <c r="A28" s="691"/>
      <c r="B28" s="691"/>
      <c r="C28" s="691"/>
      <c r="D28" s="691"/>
      <c r="E28" s="691"/>
      <c r="F28" s="691"/>
      <c r="G28" s="691"/>
      <c r="H28" s="691"/>
      <c r="I28" s="694"/>
      <c r="J28" s="696"/>
      <c r="K28" s="694"/>
      <c r="L28" s="691"/>
      <c r="M28" s="691"/>
      <c r="N28" s="696"/>
      <c r="O28" s="706"/>
      <c r="P28" s="706"/>
      <c r="Q28" s="700"/>
      <c r="R28" s="700"/>
      <c r="S28" s="691"/>
      <c r="T28" s="694"/>
      <c r="U28" s="641" t="s">
        <v>80</v>
      </c>
      <c r="V28" s="652" t="s">
        <v>60</v>
      </c>
      <c r="W28" s="651">
        <v>40</v>
      </c>
      <c r="X28" s="651">
        <v>40</v>
      </c>
      <c r="Y28" s="692"/>
      <c r="Z28" s="692"/>
    </row>
    <row r="29" spans="1:26">
      <c r="A29" s="681"/>
      <c r="B29" s="681"/>
      <c r="C29" s="681"/>
      <c r="D29" s="681"/>
      <c r="E29" s="681"/>
      <c r="F29" s="681"/>
      <c r="G29" s="681"/>
      <c r="H29" s="681"/>
      <c r="I29" s="695"/>
      <c r="J29" s="697"/>
      <c r="K29" s="695"/>
      <c r="L29" s="681"/>
      <c r="M29" s="681"/>
      <c r="N29" s="697"/>
      <c r="O29" s="707"/>
      <c r="P29" s="707"/>
      <c r="Q29" s="701"/>
      <c r="R29" s="701"/>
      <c r="S29" s="681"/>
      <c r="T29" s="695"/>
      <c r="U29" s="641" t="s">
        <v>79</v>
      </c>
      <c r="V29" s="652" t="s">
        <v>63</v>
      </c>
      <c r="W29" s="651">
        <v>10</v>
      </c>
      <c r="X29" s="651">
        <v>10</v>
      </c>
      <c r="Y29" s="683"/>
      <c r="Z29" s="683"/>
    </row>
    <row r="30" spans="1:26">
      <c r="A30" s="680" t="s">
        <v>101</v>
      </c>
      <c r="B30" s="680" t="s">
        <v>102</v>
      </c>
      <c r="C30" s="680" t="s">
        <v>74</v>
      </c>
      <c r="D30" s="680" t="s">
        <v>124</v>
      </c>
      <c r="E30" s="709">
        <v>29556</v>
      </c>
      <c r="F30" s="708">
        <v>29774</v>
      </c>
      <c r="G30" s="708">
        <v>48034</v>
      </c>
      <c r="H30" s="680" t="s">
        <v>57</v>
      </c>
      <c r="I30" s="698" t="s">
        <v>75</v>
      </c>
      <c r="J30" s="709">
        <v>29556</v>
      </c>
      <c r="K30" s="698" t="s">
        <v>103</v>
      </c>
      <c r="L30" s="708">
        <v>29774</v>
      </c>
      <c r="M30" s="680"/>
      <c r="N30" s="693" t="s">
        <v>518</v>
      </c>
      <c r="O30" s="705">
        <v>38904</v>
      </c>
      <c r="P30" s="705">
        <v>48034</v>
      </c>
      <c r="Q30" s="699">
        <v>215</v>
      </c>
      <c r="R30" s="699" t="s">
        <v>35</v>
      </c>
      <c r="S30" s="680">
        <v>215</v>
      </c>
      <c r="T30" s="698" t="s">
        <v>84</v>
      </c>
      <c r="U30" s="651" t="s">
        <v>78</v>
      </c>
      <c r="V30" s="652" t="s">
        <v>63</v>
      </c>
      <c r="W30" s="651">
        <v>50</v>
      </c>
      <c r="X30" s="651">
        <v>50</v>
      </c>
      <c r="Y30" s="682" t="s">
        <v>509</v>
      </c>
      <c r="Z30" s="682" t="s">
        <v>519</v>
      </c>
    </row>
    <row r="31" spans="1:26">
      <c r="A31" s="691"/>
      <c r="B31" s="691"/>
      <c r="C31" s="691"/>
      <c r="D31" s="691"/>
      <c r="E31" s="691"/>
      <c r="F31" s="691"/>
      <c r="G31" s="691"/>
      <c r="H31" s="691"/>
      <c r="I31" s="694"/>
      <c r="J31" s="691"/>
      <c r="K31" s="694"/>
      <c r="L31" s="691"/>
      <c r="M31" s="691"/>
      <c r="N31" s="696"/>
      <c r="O31" s="706"/>
      <c r="P31" s="706"/>
      <c r="Q31" s="700"/>
      <c r="R31" s="700"/>
      <c r="S31" s="691"/>
      <c r="T31" s="694"/>
      <c r="U31" s="641" t="s">
        <v>104</v>
      </c>
      <c r="V31" s="652" t="s">
        <v>60</v>
      </c>
      <c r="W31" s="651">
        <v>40</v>
      </c>
      <c r="X31" s="651">
        <v>40</v>
      </c>
      <c r="Y31" s="692"/>
      <c r="Z31" s="692"/>
    </row>
    <row r="32" spans="1:26">
      <c r="A32" s="681"/>
      <c r="B32" s="681"/>
      <c r="C32" s="681"/>
      <c r="D32" s="681"/>
      <c r="E32" s="681"/>
      <c r="F32" s="681"/>
      <c r="G32" s="681"/>
      <c r="H32" s="681"/>
      <c r="I32" s="695"/>
      <c r="J32" s="681"/>
      <c r="K32" s="695"/>
      <c r="L32" s="681"/>
      <c r="M32" s="681"/>
      <c r="N32" s="697"/>
      <c r="O32" s="707"/>
      <c r="P32" s="707"/>
      <c r="Q32" s="701"/>
      <c r="R32" s="701"/>
      <c r="S32" s="681"/>
      <c r="T32" s="695"/>
      <c r="U32" s="641" t="s">
        <v>105</v>
      </c>
      <c r="V32" s="652" t="s">
        <v>63</v>
      </c>
      <c r="W32" s="651">
        <v>10</v>
      </c>
      <c r="X32" s="651">
        <v>10</v>
      </c>
      <c r="Y32" s="683"/>
      <c r="Z32" s="683"/>
    </row>
    <row r="33" spans="1:26">
      <c r="A33" s="680" t="s">
        <v>106</v>
      </c>
      <c r="B33" s="680" t="s">
        <v>107</v>
      </c>
      <c r="C33" s="680" t="s">
        <v>74</v>
      </c>
      <c r="D33" s="680" t="s">
        <v>124</v>
      </c>
      <c r="E33" s="708">
        <v>31695</v>
      </c>
      <c r="F33" s="708">
        <v>32176</v>
      </c>
      <c r="G33" s="708">
        <v>44959</v>
      </c>
      <c r="H33" s="680" t="s">
        <v>57</v>
      </c>
      <c r="I33" s="710" t="s">
        <v>75</v>
      </c>
      <c r="J33" s="693">
        <v>31695</v>
      </c>
      <c r="K33" s="698" t="s">
        <v>108</v>
      </c>
      <c r="L33" s="708">
        <v>32176</v>
      </c>
      <c r="M33" s="680"/>
      <c r="N33" s="693" t="s">
        <v>518</v>
      </c>
      <c r="O33" s="705">
        <v>41308</v>
      </c>
      <c r="P33" s="705">
        <v>44959</v>
      </c>
      <c r="Q33" s="699">
        <v>27.16</v>
      </c>
      <c r="R33" s="699" t="s">
        <v>35</v>
      </c>
      <c r="S33" s="680">
        <v>27.16</v>
      </c>
      <c r="T33" s="698" t="s">
        <v>84</v>
      </c>
      <c r="U33" s="651" t="s">
        <v>78</v>
      </c>
      <c r="V33" s="652" t="s">
        <v>63</v>
      </c>
      <c r="W33" s="651">
        <v>50</v>
      </c>
      <c r="X33" s="651">
        <v>50</v>
      </c>
      <c r="Y33" s="682" t="s">
        <v>509</v>
      </c>
      <c r="Z33" s="682" t="s">
        <v>519</v>
      </c>
    </row>
    <row r="34" spans="1:26">
      <c r="A34" s="691"/>
      <c r="B34" s="691"/>
      <c r="C34" s="691"/>
      <c r="D34" s="691"/>
      <c r="E34" s="691"/>
      <c r="F34" s="691"/>
      <c r="G34" s="691"/>
      <c r="H34" s="691"/>
      <c r="I34" s="711"/>
      <c r="J34" s="696"/>
      <c r="K34" s="694"/>
      <c r="L34" s="691"/>
      <c r="M34" s="691"/>
      <c r="N34" s="696"/>
      <c r="O34" s="706"/>
      <c r="P34" s="706"/>
      <c r="Q34" s="700"/>
      <c r="R34" s="700"/>
      <c r="S34" s="691"/>
      <c r="T34" s="694"/>
      <c r="U34" s="641" t="s">
        <v>79</v>
      </c>
      <c r="V34" s="652" t="s">
        <v>60</v>
      </c>
      <c r="W34" s="651">
        <v>17.75</v>
      </c>
      <c r="X34" s="651">
        <v>17.75</v>
      </c>
      <c r="Y34" s="692"/>
      <c r="Z34" s="692"/>
    </row>
    <row r="35" spans="1:26" ht="10.8" thickBot="1">
      <c r="A35" s="681"/>
      <c r="B35" s="681"/>
      <c r="C35" s="681"/>
      <c r="D35" s="681"/>
      <c r="E35" s="681"/>
      <c r="F35" s="681"/>
      <c r="G35" s="681"/>
      <c r="H35" s="681"/>
      <c r="I35" s="712"/>
      <c r="J35" s="697"/>
      <c r="K35" s="695"/>
      <c r="L35" s="681"/>
      <c r="M35" s="681"/>
      <c r="N35" s="697"/>
      <c r="O35" s="707"/>
      <c r="P35" s="707"/>
      <c r="Q35" s="701"/>
      <c r="R35" s="701"/>
      <c r="S35" s="681"/>
      <c r="T35" s="695"/>
      <c r="U35" s="641" t="s">
        <v>80</v>
      </c>
      <c r="V35" s="652" t="s">
        <v>63</v>
      </c>
      <c r="W35" s="651">
        <v>32.25</v>
      </c>
      <c r="X35" s="651">
        <v>32.25</v>
      </c>
      <c r="Y35" s="683"/>
      <c r="Z35" s="683"/>
    </row>
    <row r="36" spans="1:26">
      <c r="A36" s="680" t="s">
        <v>109</v>
      </c>
      <c r="B36" s="680" t="s">
        <v>110</v>
      </c>
      <c r="C36" s="680" t="s">
        <v>74</v>
      </c>
      <c r="D36" s="680" t="s">
        <v>124</v>
      </c>
      <c r="E36" s="680" t="s">
        <v>111</v>
      </c>
      <c r="F36" s="708">
        <v>35159</v>
      </c>
      <c r="G36" s="708">
        <v>44289</v>
      </c>
      <c r="H36" s="680" t="s">
        <v>57</v>
      </c>
      <c r="I36" s="710" t="s">
        <v>75</v>
      </c>
      <c r="J36" s="693" t="s">
        <v>111</v>
      </c>
      <c r="K36" s="698" t="s">
        <v>112</v>
      </c>
      <c r="L36" s="708">
        <v>44289</v>
      </c>
      <c r="M36" s="680"/>
      <c r="N36" s="693" t="s">
        <v>518</v>
      </c>
      <c r="O36" s="713" t="s">
        <v>520</v>
      </c>
      <c r="P36" s="705">
        <v>44289</v>
      </c>
      <c r="Q36" s="699">
        <v>31.78</v>
      </c>
      <c r="R36" s="699" t="s">
        <v>35</v>
      </c>
      <c r="S36" s="680">
        <v>31.78</v>
      </c>
      <c r="T36" s="698" t="s">
        <v>84</v>
      </c>
      <c r="U36" s="651" t="s">
        <v>78</v>
      </c>
      <c r="V36" s="652" t="s">
        <v>63</v>
      </c>
      <c r="W36" s="651">
        <v>50</v>
      </c>
      <c r="X36" s="651">
        <v>50</v>
      </c>
      <c r="Y36" s="682" t="s">
        <v>509</v>
      </c>
      <c r="Z36" s="682" t="s">
        <v>519</v>
      </c>
    </row>
    <row r="37" spans="1:26">
      <c r="A37" s="691"/>
      <c r="B37" s="691"/>
      <c r="C37" s="691"/>
      <c r="D37" s="691"/>
      <c r="E37" s="691"/>
      <c r="F37" s="691"/>
      <c r="G37" s="691"/>
      <c r="H37" s="691"/>
      <c r="I37" s="711"/>
      <c r="J37" s="696"/>
      <c r="K37" s="694"/>
      <c r="L37" s="691"/>
      <c r="M37" s="691"/>
      <c r="N37" s="696"/>
      <c r="O37" s="714"/>
      <c r="P37" s="706"/>
      <c r="Q37" s="700"/>
      <c r="R37" s="700"/>
      <c r="S37" s="691"/>
      <c r="T37" s="694"/>
      <c r="U37" s="641" t="s">
        <v>79</v>
      </c>
      <c r="V37" s="652" t="s">
        <v>60</v>
      </c>
      <c r="W37" s="651">
        <v>25</v>
      </c>
      <c r="X37" s="651">
        <v>25</v>
      </c>
      <c r="Y37" s="692"/>
      <c r="Z37" s="692"/>
    </row>
    <row r="38" spans="1:26" ht="10.8" thickBot="1">
      <c r="A38" s="681"/>
      <c r="B38" s="681"/>
      <c r="C38" s="681"/>
      <c r="D38" s="681"/>
      <c r="E38" s="681"/>
      <c r="F38" s="681"/>
      <c r="G38" s="681"/>
      <c r="H38" s="681"/>
      <c r="I38" s="712"/>
      <c r="J38" s="697"/>
      <c r="K38" s="695"/>
      <c r="L38" s="681"/>
      <c r="M38" s="681"/>
      <c r="N38" s="697"/>
      <c r="O38" s="715"/>
      <c r="P38" s="707"/>
      <c r="Q38" s="701"/>
      <c r="R38" s="701"/>
      <c r="S38" s="681"/>
      <c r="T38" s="695"/>
      <c r="U38" s="641" t="s">
        <v>80</v>
      </c>
      <c r="V38" s="652" t="s">
        <v>63</v>
      </c>
      <c r="W38" s="651">
        <v>25</v>
      </c>
      <c r="X38" s="651">
        <v>25</v>
      </c>
      <c r="Y38" s="683"/>
      <c r="Z38" s="683"/>
    </row>
    <row r="39" spans="1:26">
      <c r="A39" s="680" t="s">
        <v>113</v>
      </c>
      <c r="B39" s="680" t="s">
        <v>114</v>
      </c>
      <c r="C39" s="680" t="s">
        <v>74</v>
      </c>
      <c r="D39" s="680" t="s">
        <v>124</v>
      </c>
      <c r="E39" s="708">
        <v>35195</v>
      </c>
      <c r="F39" s="708">
        <v>35215</v>
      </c>
      <c r="G39" s="708">
        <v>44345</v>
      </c>
      <c r="H39" s="680" t="s">
        <v>57</v>
      </c>
      <c r="I39" s="710" t="s">
        <v>75</v>
      </c>
      <c r="J39" s="693">
        <v>35195</v>
      </c>
      <c r="K39" s="698" t="s">
        <v>115</v>
      </c>
      <c r="L39" s="708">
        <v>35215</v>
      </c>
      <c r="M39" s="680"/>
      <c r="N39" s="693" t="s">
        <v>518</v>
      </c>
      <c r="O39" s="713" t="s">
        <v>520</v>
      </c>
      <c r="P39" s="705">
        <v>44345</v>
      </c>
      <c r="Q39" s="699">
        <v>539</v>
      </c>
      <c r="R39" s="699" t="s">
        <v>35</v>
      </c>
      <c r="S39" s="680">
        <v>539</v>
      </c>
      <c r="T39" s="698" t="s">
        <v>84</v>
      </c>
      <c r="U39" s="651" t="s">
        <v>78</v>
      </c>
      <c r="V39" s="652" t="s">
        <v>63</v>
      </c>
      <c r="W39" s="651">
        <v>50</v>
      </c>
      <c r="X39" s="651">
        <v>50</v>
      </c>
      <c r="Y39" s="682" t="s">
        <v>509</v>
      </c>
      <c r="Z39" s="682" t="s">
        <v>519</v>
      </c>
    </row>
    <row r="40" spans="1:26">
      <c r="A40" s="691"/>
      <c r="B40" s="691"/>
      <c r="C40" s="691"/>
      <c r="D40" s="691"/>
      <c r="E40" s="691"/>
      <c r="F40" s="691"/>
      <c r="G40" s="691"/>
      <c r="H40" s="691"/>
      <c r="I40" s="711"/>
      <c r="J40" s="696"/>
      <c r="K40" s="694"/>
      <c r="L40" s="691"/>
      <c r="M40" s="691"/>
      <c r="N40" s="696"/>
      <c r="O40" s="714"/>
      <c r="P40" s="706"/>
      <c r="Q40" s="700"/>
      <c r="R40" s="700"/>
      <c r="S40" s="691"/>
      <c r="T40" s="694"/>
      <c r="U40" s="641" t="s">
        <v>79</v>
      </c>
      <c r="V40" s="652" t="s">
        <v>60</v>
      </c>
      <c r="W40" s="651">
        <v>28.5</v>
      </c>
      <c r="X40" s="651">
        <v>28.5</v>
      </c>
      <c r="Y40" s="692"/>
      <c r="Z40" s="692"/>
    </row>
    <row r="41" spans="1:26" ht="10.8" thickBot="1">
      <c r="A41" s="681"/>
      <c r="B41" s="681"/>
      <c r="C41" s="681"/>
      <c r="D41" s="681"/>
      <c r="E41" s="681"/>
      <c r="F41" s="681"/>
      <c r="G41" s="681"/>
      <c r="H41" s="681"/>
      <c r="I41" s="712"/>
      <c r="J41" s="697"/>
      <c r="K41" s="695"/>
      <c r="L41" s="681"/>
      <c r="M41" s="681"/>
      <c r="N41" s="697"/>
      <c r="O41" s="715"/>
      <c r="P41" s="707"/>
      <c r="Q41" s="701"/>
      <c r="R41" s="701"/>
      <c r="S41" s="681"/>
      <c r="T41" s="695"/>
      <c r="U41" s="641" t="s">
        <v>80</v>
      </c>
      <c r="V41" s="652" t="s">
        <v>63</v>
      </c>
      <c r="W41" s="651">
        <v>21.5</v>
      </c>
      <c r="X41" s="651">
        <v>21.5</v>
      </c>
      <c r="Y41" s="683"/>
      <c r="Z41" s="683"/>
    </row>
    <row r="42" spans="1:26">
      <c r="A42" s="680" t="s">
        <v>116</v>
      </c>
      <c r="B42" s="680" t="s">
        <v>117</v>
      </c>
      <c r="C42" s="680" t="s">
        <v>74</v>
      </c>
      <c r="D42" s="680" t="s">
        <v>124</v>
      </c>
      <c r="E42" s="708">
        <v>35347</v>
      </c>
      <c r="F42" s="708">
        <v>35398</v>
      </c>
      <c r="G42" s="708">
        <v>44528</v>
      </c>
      <c r="H42" s="680" t="s">
        <v>57</v>
      </c>
      <c r="I42" s="710" t="s">
        <v>75</v>
      </c>
      <c r="J42" s="693">
        <v>35347</v>
      </c>
      <c r="K42" s="698" t="s">
        <v>118</v>
      </c>
      <c r="L42" s="708">
        <v>35398</v>
      </c>
      <c r="M42" s="680"/>
      <c r="N42" s="693" t="s">
        <v>518</v>
      </c>
      <c r="O42" s="713" t="s">
        <v>520</v>
      </c>
      <c r="P42" s="705">
        <v>44528</v>
      </c>
      <c r="Q42" s="699">
        <v>10.87</v>
      </c>
      <c r="R42" s="699" t="s">
        <v>35</v>
      </c>
      <c r="S42" s="680">
        <v>10.87</v>
      </c>
      <c r="T42" s="698" t="s">
        <v>59</v>
      </c>
      <c r="U42" s="651" t="s">
        <v>78</v>
      </c>
      <c r="V42" s="652" t="s">
        <v>63</v>
      </c>
      <c r="W42" s="651">
        <v>50</v>
      </c>
      <c r="X42" s="651">
        <v>50</v>
      </c>
      <c r="Y42" s="682" t="s">
        <v>509</v>
      </c>
      <c r="Z42" s="682" t="s">
        <v>519</v>
      </c>
    </row>
    <row r="43" spans="1:26">
      <c r="A43" s="691"/>
      <c r="B43" s="691"/>
      <c r="C43" s="691"/>
      <c r="D43" s="691"/>
      <c r="E43" s="691"/>
      <c r="F43" s="691"/>
      <c r="G43" s="691"/>
      <c r="H43" s="691"/>
      <c r="I43" s="711"/>
      <c r="J43" s="696"/>
      <c r="K43" s="694"/>
      <c r="L43" s="691"/>
      <c r="M43" s="691"/>
      <c r="N43" s="696"/>
      <c r="O43" s="714"/>
      <c r="P43" s="706"/>
      <c r="Q43" s="700"/>
      <c r="R43" s="700"/>
      <c r="S43" s="691"/>
      <c r="T43" s="694"/>
      <c r="U43" s="641" t="s">
        <v>80</v>
      </c>
      <c r="V43" s="652" t="s">
        <v>60</v>
      </c>
      <c r="W43" s="651">
        <v>25</v>
      </c>
      <c r="X43" s="651">
        <v>25</v>
      </c>
      <c r="Y43" s="692"/>
      <c r="Z43" s="692"/>
    </row>
    <row r="44" spans="1:26" ht="10.8" thickBot="1">
      <c r="A44" s="681"/>
      <c r="B44" s="681"/>
      <c r="C44" s="681"/>
      <c r="D44" s="681"/>
      <c r="E44" s="681"/>
      <c r="F44" s="681"/>
      <c r="G44" s="681"/>
      <c r="H44" s="681"/>
      <c r="I44" s="712"/>
      <c r="J44" s="697"/>
      <c r="K44" s="695"/>
      <c r="L44" s="681"/>
      <c r="M44" s="681"/>
      <c r="N44" s="697"/>
      <c r="O44" s="715"/>
      <c r="P44" s="707"/>
      <c r="Q44" s="701"/>
      <c r="R44" s="701"/>
      <c r="S44" s="681"/>
      <c r="T44" s="695"/>
      <c r="U44" s="641" t="s">
        <v>79</v>
      </c>
      <c r="V44" s="652" t="s">
        <v>63</v>
      </c>
      <c r="W44" s="651">
        <v>25</v>
      </c>
      <c r="X44" s="651">
        <v>25</v>
      </c>
      <c r="Y44" s="683"/>
      <c r="Z44" s="683"/>
    </row>
    <row r="45" spans="1:26">
      <c r="A45" s="680" t="s">
        <v>119</v>
      </c>
      <c r="B45" s="680" t="s">
        <v>120</v>
      </c>
      <c r="C45" s="680" t="s">
        <v>74</v>
      </c>
      <c r="D45" s="680" t="s">
        <v>124</v>
      </c>
      <c r="E45" s="708">
        <v>37994</v>
      </c>
      <c r="F45" s="708">
        <v>38159</v>
      </c>
      <c r="G45" s="708">
        <v>47289</v>
      </c>
      <c r="H45" s="680" t="s">
        <v>57</v>
      </c>
      <c r="I45" s="710" t="s">
        <v>75</v>
      </c>
      <c r="J45" s="693">
        <v>37994</v>
      </c>
      <c r="K45" s="698" t="s">
        <v>121</v>
      </c>
      <c r="L45" s="708">
        <v>38159</v>
      </c>
      <c r="M45" s="680"/>
      <c r="N45" s="693" t="s">
        <v>518</v>
      </c>
      <c r="O45" s="713" t="s">
        <v>520</v>
      </c>
      <c r="P45" s="705">
        <v>47289</v>
      </c>
      <c r="Q45" s="699">
        <v>213</v>
      </c>
      <c r="R45" s="699" t="s">
        <v>35</v>
      </c>
      <c r="S45" s="680">
        <v>213</v>
      </c>
      <c r="T45" s="698" t="s">
        <v>84</v>
      </c>
      <c r="U45" s="698" t="s">
        <v>105</v>
      </c>
      <c r="V45" s="698" t="s">
        <v>60</v>
      </c>
      <c r="W45" s="698">
        <v>100</v>
      </c>
      <c r="X45" s="698">
        <v>100</v>
      </c>
      <c r="Y45" s="682" t="s">
        <v>509</v>
      </c>
      <c r="Z45" s="682" t="s">
        <v>521</v>
      </c>
    </row>
    <row r="46" spans="1:26">
      <c r="A46" s="691"/>
      <c r="B46" s="691"/>
      <c r="C46" s="691"/>
      <c r="D46" s="691"/>
      <c r="E46" s="691"/>
      <c r="F46" s="691"/>
      <c r="G46" s="691"/>
      <c r="H46" s="691"/>
      <c r="I46" s="711"/>
      <c r="J46" s="696"/>
      <c r="K46" s="694"/>
      <c r="L46" s="691"/>
      <c r="M46" s="691"/>
      <c r="N46" s="696"/>
      <c r="O46" s="714"/>
      <c r="P46" s="706"/>
      <c r="Q46" s="700"/>
      <c r="R46" s="700"/>
      <c r="S46" s="691"/>
      <c r="T46" s="694"/>
      <c r="U46" s="694"/>
      <c r="V46" s="694"/>
      <c r="W46" s="694"/>
      <c r="X46" s="694"/>
      <c r="Y46" s="692"/>
      <c r="Z46" s="692"/>
    </row>
    <row r="47" spans="1:26" ht="10.8" thickBot="1">
      <c r="A47" s="681"/>
      <c r="B47" s="681"/>
      <c r="C47" s="681"/>
      <c r="D47" s="681"/>
      <c r="E47" s="681"/>
      <c r="F47" s="681"/>
      <c r="G47" s="681"/>
      <c r="H47" s="681"/>
      <c r="I47" s="712"/>
      <c r="J47" s="697"/>
      <c r="K47" s="695"/>
      <c r="L47" s="681"/>
      <c r="M47" s="681"/>
      <c r="N47" s="697"/>
      <c r="O47" s="715"/>
      <c r="P47" s="707"/>
      <c r="Q47" s="701"/>
      <c r="R47" s="701"/>
      <c r="S47" s="681"/>
      <c r="T47" s="695"/>
      <c r="U47" s="695"/>
      <c r="V47" s="695"/>
      <c r="W47" s="695"/>
      <c r="X47" s="695"/>
      <c r="Y47" s="683"/>
      <c r="Z47" s="683"/>
    </row>
    <row r="48" spans="1:26">
      <c r="A48" s="680" t="s">
        <v>122</v>
      </c>
      <c r="B48" s="680" t="s">
        <v>123</v>
      </c>
      <c r="C48" s="680" t="s">
        <v>55</v>
      </c>
      <c r="D48" s="680" t="s">
        <v>124</v>
      </c>
      <c r="E48" s="680" t="s">
        <v>512</v>
      </c>
      <c r="F48" s="708">
        <v>38981</v>
      </c>
      <c r="G48" s="708">
        <v>48111</v>
      </c>
      <c r="H48" s="680" t="s">
        <v>57</v>
      </c>
      <c r="I48" s="718" t="s">
        <v>125</v>
      </c>
      <c r="J48" s="693" t="s">
        <v>512</v>
      </c>
      <c r="K48" s="698" t="s">
        <v>522</v>
      </c>
      <c r="L48" s="708">
        <v>38981</v>
      </c>
      <c r="M48" s="680"/>
      <c r="N48" s="705" t="s">
        <v>518</v>
      </c>
      <c r="O48" s="713" t="s">
        <v>520</v>
      </c>
      <c r="P48" s="705">
        <v>48111</v>
      </c>
      <c r="Q48" s="699">
        <v>657.5</v>
      </c>
      <c r="R48" s="680" t="s">
        <v>35</v>
      </c>
      <c r="S48" s="680">
        <v>657.5</v>
      </c>
      <c r="T48" s="698" t="s">
        <v>97</v>
      </c>
      <c r="U48" s="651" t="s">
        <v>78</v>
      </c>
      <c r="V48" s="652" t="s">
        <v>63</v>
      </c>
      <c r="W48" s="651">
        <v>25</v>
      </c>
      <c r="X48" s="651">
        <v>25</v>
      </c>
      <c r="Y48" s="682" t="s">
        <v>509</v>
      </c>
      <c r="Z48" s="682" t="s">
        <v>523</v>
      </c>
    </row>
    <row r="49" spans="1:26">
      <c r="A49" s="691"/>
      <c r="B49" s="691"/>
      <c r="C49" s="691"/>
      <c r="D49" s="691"/>
      <c r="E49" s="691"/>
      <c r="F49" s="716"/>
      <c r="G49" s="716"/>
      <c r="H49" s="691"/>
      <c r="I49" s="694"/>
      <c r="J49" s="696"/>
      <c r="K49" s="694"/>
      <c r="L49" s="716"/>
      <c r="M49" s="691"/>
      <c r="N49" s="706"/>
      <c r="O49" s="714"/>
      <c r="P49" s="706"/>
      <c r="Q49" s="700"/>
      <c r="R49" s="691"/>
      <c r="S49" s="691"/>
      <c r="T49" s="694"/>
      <c r="U49" s="698" t="s">
        <v>104</v>
      </c>
      <c r="V49" s="719" t="s">
        <v>60</v>
      </c>
      <c r="W49" s="698">
        <v>75</v>
      </c>
      <c r="X49" s="698">
        <v>75</v>
      </c>
      <c r="Y49" s="692"/>
      <c r="Z49" s="692"/>
    </row>
    <row r="50" spans="1:26">
      <c r="A50" s="691"/>
      <c r="B50" s="691"/>
      <c r="C50" s="691"/>
      <c r="D50" s="691"/>
      <c r="E50" s="691"/>
      <c r="F50" s="716"/>
      <c r="G50" s="716"/>
      <c r="H50" s="691"/>
      <c r="I50" s="694"/>
      <c r="J50" s="696"/>
      <c r="K50" s="694"/>
      <c r="L50" s="716"/>
      <c r="M50" s="691"/>
      <c r="N50" s="706"/>
      <c r="O50" s="714"/>
      <c r="P50" s="706"/>
      <c r="Q50" s="700"/>
      <c r="R50" s="691"/>
      <c r="S50" s="691"/>
      <c r="T50" s="694"/>
      <c r="U50" s="694"/>
      <c r="V50" s="720"/>
      <c r="W50" s="694"/>
      <c r="X50" s="694"/>
      <c r="Y50" s="692"/>
      <c r="Z50" s="692"/>
    </row>
    <row r="51" spans="1:26">
      <c r="A51" s="681"/>
      <c r="B51" s="681"/>
      <c r="C51" s="681"/>
      <c r="D51" s="681"/>
      <c r="E51" s="681"/>
      <c r="F51" s="717"/>
      <c r="G51" s="717"/>
      <c r="H51" s="681"/>
      <c r="I51" s="695"/>
      <c r="J51" s="697"/>
      <c r="K51" s="695"/>
      <c r="L51" s="717"/>
      <c r="M51" s="681"/>
      <c r="N51" s="707"/>
      <c r="O51" s="715"/>
      <c r="P51" s="707"/>
      <c r="Q51" s="701"/>
      <c r="R51" s="681"/>
      <c r="S51" s="681"/>
      <c r="T51" s="695"/>
      <c r="U51" s="695"/>
      <c r="V51" s="721"/>
      <c r="W51" s="695"/>
      <c r="X51" s="695"/>
      <c r="Y51" s="683"/>
      <c r="Z51" s="683"/>
    </row>
    <row r="52" spans="1:26">
      <c r="A52" s="680" t="s">
        <v>126</v>
      </c>
      <c r="B52" s="680" t="s">
        <v>127</v>
      </c>
      <c r="C52" s="680" t="s">
        <v>55</v>
      </c>
      <c r="D52" s="680" t="s">
        <v>128</v>
      </c>
      <c r="E52" s="680" t="s">
        <v>512</v>
      </c>
      <c r="F52" s="708">
        <v>39758</v>
      </c>
      <c r="G52" s="708">
        <v>47062</v>
      </c>
      <c r="H52" s="680" t="s">
        <v>57</v>
      </c>
      <c r="I52" s="698" t="s">
        <v>125</v>
      </c>
      <c r="J52" s="693" t="s">
        <v>512</v>
      </c>
      <c r="K52" s="698" t="s">
        <v>129</v>
      </c>
      <c r="L52" s="708">
        <v>39758</v>
      </c>
      <c r="M52" s="680"/>
      <c r="N52" s="705" t="s">
        <v>518</v>
      </c>
      <c r="O52" s="713" t="s">
        <v>520</v>
      </c>
      <c r="P52" s="705">
        <v>47062</v>
      </c>
      <c r="Q52" s="699">
        <v>24.158999999999999</v>
      </c>
      <c r="R52" s="680" t="s">
        <v>35</v>
      </c>
      <c r="S52" s="680">
        <v>24.158999999999999</v>
      </c>
      <c r="T52" s="698" t="s">
        <v>84</v>
      </c>
      <c r="U52" s="651" t="s">
        <v>78</v>
      </c>
      <c r="V52" s="652" t="s">
        <v>63</v>
      </c>
      <c r="W52" s="651">
        <v>25</v>
      </c>
      <c r="X52" s="651">
        <v>25</v>
      </c>
      <c r="Y52" s="682" t="s">
        <v>509</v>
      </c>
      <c r="Z52" s="682" t="s">
        <v>524</v>
      </c>
    </row>
    <row r="53" spans="1:26">
      <c r="A53" s="691"/>
      <c r="B53" s="691"/>
      <c r="C53" s="691"/>
      <c r="D53" s="691"/>
      <c r="E53" s="691"/>
      <c r="F53" s="716"/>
      <c r="G53" s="716"/>
      <c r="H53" s="691"/>
      <c r="I53" s="694"/>
      <c r="J53" s="696"/>
      <c r="K53" s="694"/>
      <c r="L53" s="716"/>
      <c r="M53" s="691"/>
      <c r="N53" s="706"/>
      <c r="O53" s="714"/>
      <c r="P53" s="706"/>
      <c r="Q53" s="700"/>
      <c r="R53" s="691"/>
      <c r="S53" s="691"/>
      <c r="T53" s="694"/>
      <c r="U53" s="641" t="s">
        <v>79</v>
      </c>
      <c r="V53" s="652" t="s">
        <v>60</v>
      </c>
      <c r="W53" s="651">
        <v>37.5</v>
      </c>
      <c r="X53" s="651">
        <v>37.5</v>
      </c>
      <c r="Y53" s="692"/>
      <c r="Z53" s="692"/>
    </row>
    <row r="54" spans="1:26">
      <c r="A54" s="691"/>
      <c r="B54" s="691"/>
      <c r="C54" s="691"/>
      <c r="D54" s="691"/>
      <c r="E54" s="691"/>
      <c r="F54" s="716"/>
      <c r="G54" s="716"/>
      <c r="H54" s="691"/>
      <c r="I54" s="694"/>
      <c r="J54" s="696"/>
      <c r="K54" s="694"/>
      <c r="L54" s="716"/>
      <c r="M54" s="691"/>
      <c r="N54" s="706"/>
      <c r="O54" s="714"/>
      <c r="P54" s="706"/>
      <c r="Q54" s="700"/>
      <c r="R54" s="691"/>
      <c r="S54" s="691"/>
      <c r="T54" s="694"/>
      <c r="U54" s="657" t="s">
        <v>80</v>
      </c>
      <c r="V54" s="658" t="s">
        <v>63</v>
      </c>
      <c r="W54" s="644">
        <v>37.5</v>
      </c>
      <c r="X54" s="644">
        <v>37.5</v>
      </c>
      <c r="Y54" s="692"/>
      <c r="Z54" s="692"/>
    </row>
    <row r="55" spans="1:26">
      <c r="A55" s="681"/>
      <c r="B55" s="681"/>
      <c r="C55" s="681"/>
      <c r="D55" s="681"/>
      <c r="E55" s="681"/>
      <c r="F55" s="717"/>
      <c r="G55" s="717"/>
      <c r="H55" s="681"/>
      <c r="I55" s="695"/>
      <c r="J55" s="697"/>
      <c r="K55" s="695"/>
      <c r="L55" s="717"/>
      <c r="M55" s="681"/>
      <c r="N55" s="707"/>
      <c r="O55" s="715"/>
      <c r="P55" s="707"/>
      <c r="Q55" s="701"/>
      <c r="R55" s="681"/>
      <c r="S55" s="681"/>
      <c r="T55" s="695"/>
      <c r="U55" s="659"/>
      <c r="V55" s="660"/>
      <c r="W55" s="661"/>
      <c r="X55" s="661"/>
      <c r="Y55" s="683"/>
      <c r="Z55" s="683"/>
    </row>
    <row r="56" spans="1:26">
      <c r="A56" s="680" t="s">
        <v>525</v>
      </c>
      <c r="B56" s="680" t="s">
        <v>130</v>
      </c>
      <c r="C56" s="680" t="s">
        <v>55</v>
      </c>
      <c r="D56" s="680" t="s">
        <v>128</v>
      </c>
      <c r="E56" s="708">
        <v>39531</v>
      </c>
      <c r="F56" s="708">
        <v>39805</v>
      </c>
      <c r="G56" s="708">
        <v>48935</v>
      </c>
      <c r="H56" s="680" t="s">
        <v>57</v>
      </c>
      <c r="I56" s="710" t="s">
        <v>75</v>
      </c>
      <c r="J56" s="693">
        <v>39531</v>
      </c>
      <c r="K56" s="698" t="s">
        <v>131</v>
      </c>
      <c r="L56" s="708">
        <v>39805</v>
      </c>
      <c r="M56" s="680"/>
      <c r="N56" s="705" t="s">
        <v>518</v>
      </c>
      <c r="O56" s="713" t="s">
        <v>520</v>
      </c>
      <c r="P56" s="705">
        <v>48935</v>
      </c>
      <c r="Q56" s="699">
        <v>679.1</v>
      </c>
      <c r="R56" s="680" t="s">
        <v>35</v>
      </c>
      <c r="S56" s="680">
        <v>679.1</v>
      </c>
      <c r="T56" s="698" t="s">
        <v>526</v>
      </c>
      <c r="U56" s="651" t="s">
        <v>78</v>
      </c>
      <c r="V56" s="652" t="s">
        <v>63</v>
      </c>
      <c r="W56" s="651">
        <v>50</v>
      </c>
      <c r="X56" s="651">
        <v>50</v>
      </c>
      <c r="Y56" s="682" t="s">
        <v>509</v>
      </c>
      <c r="Z56" s="682" t="s">
        <v>519</v>
      </c>
    </row>
    <row r="57" spans="1:26">
      <c r="A57" s="691"/>
      <c r="B57" s="691"/>
      <c r="C57" s="691"/>
      <c r="D57" s="691"/>
      <c r="E57" s="716"/>
      <c r="F57" s="716"/>
      <c r="G57" s="716"/>
      <c r="H57" s="691"/>
      <c r="I57" s="711"/>
      <c r="J57" s="696"/>
      <c r="K57" s="694"/>
      <c r="L57" s="716"/>
      <c r="M57" s="691"/>
      <c r="N57" s="706"/>
      <c r="O57" s="714"/>
      <c r="P57" s="706"/>
      <c r="Q57" s="700"/>
      <c r="R57" s="691"/>
      <c r="S57" s="691"/>
      <c r="T57" s="694"/>
      <c r="U57" s="698" t="s">
        <v>132</v>
      </c>
      <c r="V57" s="719" t="s">
        <v>60</v>
      </c>
      <c r="W57" s="698">
        <v>50</v>
      </c>
      <c r="X57" s="698">
        <v>50</v>
      </c>
      <c r="Y57" s="692"/>
      <c r="Z57" s="692"/>
    </row>
    <row r="58" spans="1:26">
      <c r="A58" s="691"/>
      <c r="B58" s="691"/>
      <c r="C58" s="691"/>
      <c r="D58" s="691"/>
      <c r="E58" s="716"/>
      <c r="F58" s="716"/>
      <c r="G58" s="716"/>
      <c r="H58" s="691"/>
      <c r="I58" s="711"/>
      <c r="J58" s="696"/>
      <c r="K58" s="694"/>
      <c r="L58" s="716"/>
      <c r="M58" s="691"/>
      <c r="N58" s="706"/>
      <c r="O58" s="714"/>
      <c r="P58" s="706"/>
      <c r="Q58" s="700"/>
      <c r="R58" s="691"/>
      <c r="S58" s="691"/>
      <c r="T58" s="694"/>
      <c r="U58" s="694"/>
      <c r="V58" s="720"/>
      <c r="W58" s="694"/>
      <c r="X58" s="694"/>
      <c r="Y58" s="692"/>
      <c r="Z58" s="692"/>
    </row>
    <row r="59" spans="1:26">
      <c r="A59" s="681"/>
      <c r="B59" s="681"/>
      <c r="C59" s="681"/>
      <c r="D59" s="681"/>
      <c r="E59" s="717"/>
      <c r="F59" s="717"/>
      <c r="G59" s="717"/>
      <c r="H59" s="681"/>
      <c r="I59" s="722"/>
      <c r="J59" s="697"/>
      <c r="K59" s="695"/>
      <c r="L59" s="717"/>
      <c r="M59" s="681"/>
      <c r="N59" s="707"/>
      <c r="O59" s="715"/>
      <c r="P59" s="707"/>
      <c r="Q59" s="701"/>
      <c r="R59" s="681"/>
      <c r="S59" s="681"/>
      <c r="T59" s="695"/>
      <c r="U59" s="695"/>
      <c r="V59" s="721"/>
      <c r="W59" s="695"/>
      <c r="X59" s="695"/>
      <c r="Y59" s="683"/>
      <c r="Z59" s="683"/>
    </row>
    <row r="60" spans="1:26">
      <c r="A60" s="680" t="s">
        <v>133</v>
      </c>
      <c r="B60" s="680" t="s">
        <v>134</v>
      </c>
      <c r="C60" s="680" t="s">
        <v>74</v>
      </c>
      <c r="D60" s="680" t="s">
        <v>56</v>
      </c>
      <c r="E60" s="680" t="s">
        <v>512</v>
      </c>
      <c r="F60" s="708">
        <v>40662</v>
      </c>
      <c r="G60" s="705">
        <v>49793</v>
      </c>
      <c r="H60" s="680" t="s">
        <v>57</v>
      </c>
      <c r="I60" s="710" t="s">
        <v>75</v>
      </c>
      <c r="J60" s="693" t="s">
        <v>512</v>
      </c>
      <c r="K60" s="698" t="s">
        <v>135</v>
      </c>
      <c r="L60" s="708">
        <v>40662</v>
      </c>
      <c r="M60" s="680"/>
      <c r="N60" s="693" t="s">
        <v>518</v>
      </c>
      <c r="O60" s="713" t="s">
        <v>520</v>
      </c>
      <c r="P60" s="705">
        <v>49793</v>
      </c>
      <c r="Q60" s="699">
        <v>20.100000000000001</v>
      </c>
      <c r="R60" s="680" t="s">
        <v>35</v>
      </c>
      <c r="S60" s="680">
        <v>20.100000000000001</v>
      </c>
      <c r="T60" s="698" t="s">
        <v>97</v>
      </c>
      <c r="U60" s="651" t="s">
        <v>78</v>
      </c>
      <c r="V60" s="652" t="s">
        <v>63</v>
      </c>
      <c r="W60" s="651">
        <v>5</v>
      </c>
      <c r="X60" s="651">
        <v>5</v>
      </c>
      <c r="Y60" s="682" t="s">
        <v>509</v>
      </c>
      <c r="Z60" s="682" t="s">
        <v>524</v>
      </c>
    </row>
    <row r="61" spans="1:26" ht="30.6">
      <c r="A61" s="691"/>
      <c r="B61" s="691"/>
      <c r="C61" s="691"/>
      <c r="D61" s="691"/>
      <c r="E61" s="691"/>
      <c r="F61" s="691"/>
      <c r="G61" s="706"/>
      <c r="H61" s="691"/>
      <c r="I61" s="711"/>
      <c r="J61" s="696"/>
      <c r="K61" s="694"/>
      <c r="L61" s="691"/>
      <c r="M61" s="691"/>
      <c r="N61" s="696"/>
      <c r="O61" s="714"/>
      <c r="P61" s="706"/>
      <c r="Q61" s="700"/>
      <c r="R61" s="691"/>
      <c r="S61" s="691"/>
      <c r="T61" s="694"/>
      <c r="U61" s="641" t="s">
        <v>513</v>
      </c>
      <c r="V61" s="652" t="s">
        <v>60</v>
      </c>
      <c r="W61" s="651">
        <v>57</v>
      </c>
      <c r="X61" s="651">
        <v>57</v>
      </c>
      <c r="Y61" s="692"/>
      <c r="Z61" s="692"/>
    </row>
    <row r="62" spans="1:26" ht="21" thickBot="1">
      <c r="A62" s="681"/>
      <c r="B62" s="681"/>
      <c r="C62" s="681"/>
      <c r="D62" s="681"/>
      <c r="E62" s="681"/>
      <c r="F62" s="681"/>
      <c r="G62" s="707"/>
      <c r="H62" s="681"/>
      <c r="I62" s="712"/>
      <c r="J62" s="697"/>
      <c r="K62" s="695"/>
      <c r="L62" s="681"/>
      <c r="M62" s="681"/>
      <c r="N62" s="697"/>
      <c r="O62" s="715"/>
      <c r="P62" s="707"/>
      <c r="Q62" s="701"/>
      <c r="R62" s="681"/>
      <c r="S62" s="681"/>
      <c r="T62" s="695"/>
      <c r="U62" s="641" t="s">
        <v>136</v>
      </c>
      <c r="V62" s="652" t="s">
        <v>63</v>
      </c>
      <c r="W62" s="651">
        <v>38</v>
      </c>
      <c r="X62" s="651">
        <v>38</v>
      </c>
      <c r="Y62" s="683"/>
      <c r="Z62" s="683"/>
    </row>
    <row r="63" spans="1:26">
      <c r="A63" s="680" t="s">
        <v>137</v>
      </c>
      <c r="B63" s="680" t="s">
        <v>138</v>
      </c>
      <c r="C63" s="680" t="s">
        <v>55</v>
      </c>
      <c r="D63" s="680" t="s">
        <v>56</v>
      </c>
      <c r="E63" s="680" t="s">
        <v>512</v>
      </c>
      <c r="F63" s="708">
        <v>41543</v>
      </c>
      <c r="G63" s="680" t="s">
        <v>139</v>
      </c>
      <c r="H63" s="680" t="s">
        <v>57</v>
      </c>
      <c r="I63" s="718" t="s">
        <v>125</v>
      </c>
      <c r="J63" s="680" t="s">
        <v>512</v>
      </c>
      <c r="K63" s="698" t="s">
        <v>140</v>
      </c>
      <c r="L63" s="708">
        <v>41543</v>
      </c>
      <c r="M63" s="680"/>
      <c r="N63" s="705" t="s">
        <v>518</v>
      </c>
      <c r="O63" s="693" t="s">
        <v>520</v>
      </c>
      <c r="P63" s="705">
        <v>48847</v>
      </c>
      <c r="Q63" s="699">
        <v>15.75</v>
      </c>
      <c r="R63" s="680" t="s">
        <v>35</v>
      </c>
      <c r="S63" s="680">
        <v>15.75</v>
      </c>
      <c r="T63" s="698" t="s">
        <v>59</v>
      </c>
      <c r="U63" s="651" t="s">
        <v>78</v>
      </c>
      <c r="V63" s="652" t="s">
        <v>63</v>
      </c>
      <c r="W63" s="651">
        <v>30</v>
      </c>
      <c r="X63" s="651">
        <v>30</v>
      </c>
      <c r="Y63" s="682" t="s">
        <v>509</v>
      </c>
      <c r="Z63" s="682" t="s">
        <v>524</v>
      </c>
    </row>
    <row r="64" spans="1:26">
      <c r="A64" s="691"/>
      <c r="B64" s="691"/>
      <c r="C64" s="691"/>
      <c r="D64" s="691"/>
      <c r="E64" s="691"/>
      <c r="F64" s="716"/>
      <c r="G64" s="691"/>
      <c r="H64" s="691"/>
      <c r="I64" s="694"/>
      <c r="J64" s="691"/>
      <c r="K64" s="694"/>
      <c r="L64" s="716"/>
      <c r="M64" s="691"/>
      <c r="N64" s="706"/>
      <c r="O64" s="696"/>
      <c r="P64" s="706"/>
      <c r="Q64" s="700"/>
      <c r="R64" s="691"/>
      <c r="S64" s="691"/>
      <c r="T64" s="694"/>
      <c r="U64" s="698" t="s">
        <v>141</v>
      </c>
      <c r="V64" s="719" t="s">
        <v>60</v>
      </c>
      <c r="W64" s="698">
        <v>70</v>
      </c>
      <c r="X64" s="698">
        <v>70</v>
      </c>
      <c r="Y64" s="692"/>
      <c r="Z64" s="692"/>
    </row>
    <row r="65" spans="1:26">
      <c r="A65" s="691"/>
      <c r="B65" s="691"/>
      <c r="C65" s="691"/>
      <c r="D65" s="691"/>
      <c r="E65" s="691"/>
      <c r="F65" s="716"/>
      <c r="G65" s="691"/>
      <c r="H65" s="691"/>
      <c r="I65" s="694"/>
      <c r="J65" s="691"/>
      <c r="K65" s="694"/>
      <c r="L65" s="716"/>
      <c r="M65" s="691"/>
      <c r="N65" s="706"/>
      <c r="O65" s="696"/>
      <c r="P65" s="706"/>
      <c r="Q65" s="700"/>
      <c r="R65" s="691"/>
      <c r="S65" s="691"/>
      <c r="T65" s="694"/>
      <c r="U65" s="694"/>
      <c r="V65" s="720"/>
      <c r="W65" s="694"/>
      <c r="X65" s="694"/>
      <c r="Y65" s="692"/>
      <c r="Z65" s="692"/>
    </row>
    <row r="66" spans="1:26">
      <c r="A66" s="681"/>
      <c r="B66" s="681"/>
      <c r="C66" s="681"/>
      <c r="D66" s="681"/>
      <c r="E66" s="681"/>
      <c r="F66" s="717"/>
      <c r="G66" s="681"/>
      <c r="H66" s="681"/>
      <c r="I66" s="695"/>
      <c r="J66" s="681"/>
      <c r="K66" s="695"/>
      <c r="L66" s="717"/>
      <c r="M66" s="681"/>
      <c r="N66" s="707"/>
      <c r="O66" s="697"/>
      <c r="P66" s="707"/>
      <c r="Q66" s="701"/>
      <c r="R66" s="681"/>
      <c r="S66" s="681"/>
      <c r="T66" s="695"/>
      <c r="U66" s="695"/>
      <c r="V66" s="721"/>
      <c r="W66" s="695"/>
      <c r="X66" s="695"/>
      <c r="Y66" s="683"/>
      <c r="Z66" s="683"/>
    </row>
    <row r="67" spans="1:26">
      <c r="A67" s="680" t="s">
        <v>142</v>
      </c>
      <c r="B67" s="680" t="s">
        <v>143</v>
      </c>
      <c r="C67" s="680" t="s">
        <v>55</v>
      </c>
      <c r="D67" s="680" t="s">
        <v>56</v>
      </c>
      <c r="E67" s="708">
        <v>41645</v>
      </c>
      <c r="F67" s="708">
        <v>42010</v>
      </c>
      <c r="G67" s="708">
        <v>49314</v>
      </c>
      <c r="H67" s="680" t="s">
        <v>57</v>
      </c>
      <c r="I67" s="698" t="s">
        <v>125</v>
      </c>
      <c r="J67" s="693">
        <v>41645</v>
      </c>
      <c r="K67" s="698" t="s">
        <v>144</v>
      </c>
      <c r="L67" s="708">
        <v>42010</v>
      </c>
      <c r="M67" s="680"/>
      <c r="N67" s="705" t="s">
        <v>518</v>
      </c>
      <c r="O67" s="713" t="s">
        <v>520</v>
      </c>
      <c r="P67" s="705">
        <v>49314</v>
      </c>
      <c r="Q67" s="699">
        <v>460.5</v>
      </c>
      <c r="R67" s="680" t="s">
        <v>35</v>
      </c>
      <c r="S67" s="680">
        <v>460.5</v>
      </c>
      <c r="T67" s="698" t="s">
        <v>97</v>
      </c>
      <c r="U67" s="651" t="s">
        <v>78</v>
      </c>
      <c r="V67" s="652" t="s">
        <v>63</v>
      </c>
      <c r="W67" s="651">
        <v>20</v>
      </c>
      <c r="X67" s="651">
        <v>20</v>
      </c>
      <c r="Y67" s="682" t="s">
        <v>509</v>
      </c>
      <c r="Z67" s="723" t="s">
        <v>527</v>
      </c>
    </row>
    <row r="68" spans="1:26">
      <c r="A68" s="691"/>
      <c r="B68" s="691"/>
      <c r="C68" s="691"/>
      <c r="D68" s="691"/>
      <c r="E68" s="691"/>
      <c r="F68" s="691"/>
      <c r="G68" s="691"/>
      <c r="H68" s="691"/>
      <c r="I68" s="694"/>
      <c r="J68" s="694"/>
      <c r="K68" s="694"/>
      <c r="L68" s="691"/>
      <c r="M68" s="691"/>
      <c r="N68" s="706"/>
      <c r="O68" s="714"/>
      <c r="P68" s="706"/>
      <c r="Q68" s="700"/>
      <c r="R68" s="691"/>
      <c r="S68" s="691"/>
      <c r="T68" s="694"/>
      <c r="U68" s="641" t="s">
        <v>23</v>
      </c>
      <c r="V68" s="652" t="s">
        <v>60</v>
      </c>
      <c r="W68" s="651">
        <v>30</v>
      </c>
      <c r="X68" s="651">
        <v>30</v>
      </c>
      <c r="Y68" s="692"/>
      <c r="Z68" s="724"/>
    </row>
    <row r="69" spans="1:26">
      <c r="A69" s="691"/>
      <c r="B69" s="691"/>
      <c r="C69" s="691"/>
      <c r="D69" s="691"/>
      <c r="E69" s="691"/>
      <c r="F69" s="691"/>
      <c r="G69" s="691"/>
      <c r="H69" s="691"/>
      <c r="I69" s="694"/>
      <c r="J69" s="694"/>
      <c r="K69" s="694"/>
      <c r="L69" s="691"/>
      <c r="M69" s="691"/>
      <c r="N69" s="706"/>
      <c r="O69" s="714"/>
      <c r="P69" s="706"/>
      <c r="Q69" s="700"/>
      <c r="R69" s="691"/>
      <c r="S69" s="691"/>
      <c r="T69" s="694"/>
      <c r="U69" s="641" t="s">
        <v>145</v>
      </c>
      <c r="V69" s="652" t="s">
        <v>63</v>
      </c>
      <c r="W69" s="651">
        <v>30</v>
      </c>
      <c r="X69" s="651">
        <v>30</v>
      </c>
      <c r="Y69" s="692"/>
      <c r="Z69" s="724"/>
    </row>
    <row r="70" spans="1:26" ht="20.399999999999999">
      <c r="A70" s="681"/>
      <c r="B70" s="681"/>
      <c r="C70" s="681"/>
      <c r="D70" s="681"/>
      <c r="E70" s="681"/>
      <c r="F70" s="681"/>
      <c r="G70" s="681"/>
      <c r="H70" s="681"/>
      <c r="I70" s="695"/>
      <c r="J70" s="695"/>
      <c r="K70" s="695"/>
      <c r="L70" s="681"/>
      <c r="M70" s="681"/>
      <c r="N70" s="707"/>
      <c r="O70" s="715"/>
      <c r="P70" s="707"/>
      <c r="Q70" s="701"/>
      <c r="R70" s="681"/>
      <c r="S70" s="681"/>
      <c r="T70" s="695"/>
      <c r="U70" s="641" t="s">
        <v>146</v>
      </c>
      <c r="V70" s="652" t="s">
        <v>63</v>
      </c>
      <c r="W70" s="651">
        <v>20</v>
      </c>
      <c r="X70" s="651">
        <v>20</v>
      </c>
      <c r="Y70" s="683"/>
      <c r="Z70" s="725"/>
    </row>
    <row r="71" spans="1:26">
      <c r="A71" s="680" t="s">
        <v>528</v>
      </c>
      <c r="B71" s="680" t="s">
        <v>446</v>
      </c>
      <c r="C71" s="680" t="s">
        <v>55</v>
      </c>
      <c r="D71" s="680" t="s">
        <v>128</v>
      </c>
      <c r="E71" s="708">
        <v>43105</v>
      </c>
      <c r="F71" s="708">
        <v>43473</v>
      </c>
      <c r="G71" s="708">
        <v>50777</v>
      </c>
      <c r="H71" s="680" t="s">
        <v>57</v>
      </c>
      <c r="I71" s="698" t="s">
        <v>125</v>
      </c>
      <c r="J71" s="708">
        <v>43105</v>
      </c>
      <c r="K71" s="708" t="s">
        <v>529</v>
      </c>
      <c r="L71" s="708">
        <v>43473</v>
      </c>
      <c r="M71" s="680"/>
      <c r="N71" s="705" t="s">
        <v>518</v>
      </c>
      <c r="O71" s="713" t="s">
        <v>520</v>
      </c>
      <c r="P71" s="708">
        <v>50777</v>
      </c>
      <c r="Q71" s="699">
        <v>137.13</v>
      </c>
      <c r="R71" s="680" t="s">
        <v>35</v>
      </c>
      <c r="S71" s="699">
        <v>137.13</v>
      </c>
      <c r="T71" s="698" t="s">
        <v>84</v>
      </c>
      <c r="U71" s="698" t="s">
        <v>78</v>
      </c>
      <c r="V71" s="726" t="s">
        <v>63</v>
      </c>
      <c r="W71" s="682">
        <v>25</v>
      </c>
      <c r="X71" s="682">
        <v>25</v>
      </c>
      <c r="Y71" s="682" t="s">
        <v>509</v>
      </c>
      <c r="Z71" s="723" t="s">
        <v>530</v>
      </c>
    </row>
    <row r="72" spans="1:26">
      <c r="A72" s="691"/>
      <c r="B72" s="691"/>
      <c r="C72" s="691"/>
      <c r="D72" s="691"/>
      <c r="E72" s="691"/>
      <c r="F72" s="691"/>
      <c r="G72" s="691"/>
      <c r="H72" s="691"/>
      <c r="I72" s="694"/>
      <c r="J72" s="691"/>
      <c r="K72" s="691"/>
      <c r="L72" s="691"/>
      <c r="M72" s="691"/>
      <c r="N72" s="706"/>
      <c r="O72" s="714"/>
      <c r="P72" s="691"/>
      <c r="Q72" s="700"/>
      <c r="R72" s="691"/>
      <c r="S72" s="700"/>
      <c r="T72" s="694"/>
      <c r="U72" s="695"/>
      <c r="V72" s="727"/>
      <c r="W72" s="683"/>
      <c r="X72" s="683"/>
      <c r="Y72" s="692"/>
      <c r="Z72" s="724"/>
    </row>
    <row r="73" spans="1:26">
      <c r="A73" s="691"/>
      <c r="B73" s="691"/>
      <c r="C73" s="691"/>
      <c r="D73" s="691"/>
      <c r="E73" s="691"/>
      <c r="F73" s="691"/>
      <c r="G73" s="691"/>
      <c r="H73" s="691"/>
      <c r="I73" s="694"/>
      <c r="J73" s="691"/>
      <c r="K73" s="691"/>
      <c r="L73" s="691"/>
      <c r="M73" s="691"/>
      <c r="N73" s="706"/>
      <c r="O73" s="714"/>
      <c r="P73" s="691"/>
      <c r="Q73" s="700"/>
      <c r="R73" s="691"/>
      <c r="S73" s="700"/>
      <c r="T73" s="694"/>
      <c r="U73" s="698" t="s">
        <v>104</v>
      </c>
      <c r="V73" s="719" t="s">
        <v>60</v>
      </c>
      <c r="W73" s="682">
        <v>75</v>
      </c>
      <c r="X73" s="682">
        <v>75</v>
      </c>
      <c r="Y73" s="692"/>
      <c r="Z73" s="724"/>
    </row>
    <row r="74" spans="1:26">
      <c r="A74" s="681"/>
      <c r="B74" s="681"/>
      <c r="C74" s="681"/>
      <c r="D74" s="681"/>
      <c r="E74" s="681"/>
      <c r="F74" s="681"/>
      <c r="G74" s="681"/>
      <c r="H74" s="681"/>
      <c r="I74" s="695"/>
      <c r="J74" s="681"/>
      <c r="K74" s="681"/>
      <c r="L74" s="681"/>
      <c r="M74" s="681"/>
      <c r="N74" s="707"/>
      <c r="O74" s="715"/>
      <c r="P74" s="681"/>
      <c r="Q74" s="701"/>
      <c r="R74" s="681"/>
      <c r="S74" s="701"/>
      <c r="T74" s="695"/>
      <c r="U74" s="695"/>
      <c r="V74" s="695"/>
      <c r="W74" s="683"/>
      <c r="X74" s="683"/>
      <c r="Y74" s="683"/>
      <c r="Z74" s="725"/>
    </row>
    <row r="75" spans="1:26">
      <c r="A75" s="680" t="s">
        <v>147</v>
      </c>
      <c r="B75" s="680" t="s">
        <v>148</v>
      </c>
      <c r="C75" s="680" t="s">
        <v>55</v>
      </c>
      <c r="D75" s="682" t="s">
        <v>124</v>
      </c>
      <c r="E75" s="684">
        <v>42907</v>
      </c>
      <c r="F75" s="684">
        <v>43389</v>
      </c>
      <c r="G75" s="684">
        <v>50693</v>
      </c>
      <c r="H75" s="682" t="s">
        <v>57</v>
      </c>
      <c r="I75" s="682" t="s">
        <v>125</v>
      </c>
      <c r="J75" s="684">
        <v>42907</v>
      </c>
      <c r="K75" s="682" t="s">
        <v>149</v>
      </c>
      <c r="L75" s="684">
        <v>43389</v>
      </c>
      <c r="M75" s="682"/>
      <c r="N75" s="684" t="s">
        <v>518</v>
      </c>
      <c r="O75" s="684" t="s">
        <v>520</v>
      </c>
      <c r="P75" s="684">
        <v>50693</v>
      </c>
      <c r="Q75" s="687">
        <v>70.31</v>
      </c>
      <c r="R75" s="687" t="s">
        <v>35</v>
      </c>
      <c r="S75" s="687">
        <v>70.31</v>
      </c>
      <c r="T75" s="682" t="s">
        <v>84</v>
      </c>
      <c r="U75" s="651" t="s">
        <v>78</v>
      </c>
      <c r="V75" s="652" t="s">
        <v>63</v>
      </c>
      <c r="W75" s="651">
        <v>25</v>
      </c>
      <c r="X75" s="651">
        <v>25</v>
      </c>
      <c r="Y75" s="682" t="s">
        <v>509</v>
      </c>
      <c r="Z75" s="682" t="s">
        <v>531</v>
      </c>
    </row>
    <row r="76" spans="1:26" ht="20.399999999999999">
      <c r="A76" s="681"/>
      <c r="B76" s="681"/>
      <c r="C76" s="681"/>
      <c r="D76" s="683"/>
      <c r="E76" s="683"/>
      <c r="F76" s="685"/>
      <c r="G76" s="685"/>
      <c r="H76" s="683"/>
      <c r="I76" s="683"/>
      <c r="J76" s="683"/>
      <c r="K76" s="683"/>
      <c r="L76" s="685"/>
      <c r="M76" s="683"/>
      <c r="N76" s="685"/>
      <c r="O76" s="685"/>
      <c r="P76" s="683"/>
      <c r="Q76" s="688"/>
      <c r="R76" s="688"/>
      <c r="S76" s="688"/>
      <c r="T76" s="683"/>
      <c r="U76" s="651" t="s">
        <v>532</v>
      </c>
      <c r="V76" s="652" t="s">
        <v>60</v>
      </c>
      <c r="W76" s="651">
        <v>75</v>
      </c>
      <c r="X76" s="651">
        <v>75</v>
      </c>
      <c r="Y76" s="683"/>
      <c r="Z76" s="683"/>
    </row>
  </sheetData>
  <mergeCells count="521">
    <mergeCell ref="S75:S76"/>
    <mergeCell ref="T75:T76"/>
    <mergeCell ref="Y75:Y76"/>
    <mergeCell ref="Z75:Z76"/>
    <mergeCell ref="M75:M76"/>
    <mergeCell ref="N75:N76"/>
    <mergeCell ref="O75:O76"/>
    <mergeCell ref="P75:P76"/>
    <mergeCell ref="Q75:Q76"/>
    <mergeCell ref="R75:R76"/>
    <mergeCell ref="G75:G76"/>
    <mergeCell ref="H75:H76"/>
    <mergeCell ref="I75:I76"/>
    <mergeCell ref="J75:J76"/>
    <mergeCell ref="K75:K76"/>
    <mergeCell ref="L75:L76"/>
    <mergeCell ref="A75:A76"/>
    <mergeCell ref="B75:B76"/>
    <mergeCell ref="C75:C76"/>
    <mergeCell ref="D75:D76"/>
    <mergeCell ref="E75:E76"/>
    <mergeCell ref="F75:F76"/>
    <mergeCell ref="Y71:Y74"/>
    <mergeCell ref="Z71:Z74"/>
    <mergeCell ref="U73:U74"/>
    <mergeCell ref="V73:V74"/>
    <mergeCell ref="W73:W74"/>
    <mergeCell ref="X73:X74"/>
    <mergeCell ref="S71:S74"/>
    <mergeCell ref="T71:T74"/>
    <mergeCell ref="U71:U72"/>
    <mergeCell ref="V71:V72"/>
    <mergeCell ref="W71:W72"/>
    <mergeCell ref="X71:X72"/>
    <mergeCell ref="M71:M74"/>
    <mergeCell ref="N71:N74"/>
    <mergeCell ref="O71:O74"/>
    <mergeCell ref="P71:P74"/>
    <mergeCell ref="Q71:Q74"/>
    <mergeCell ref="R71:R74"/>
    <mergeCell ref="G71:G74"/>
    <mergeCell ref="H71:H74"/>
    <mergeCell ref="I71:I74"/>
    <mergeCell ref="J71:J74"/>
    <mergeCell ref="K71:K74"/>
    <mergeCell ref="L71:L74"/>
    <mergeCell ref="S67:S70"/>
    <mergeCell ref="T67:T70"/>
    <mergeCell ref="Y67:Y70"/>
    <mergeCell ref="Z67:Z70"/>
    <mergeCell ref="A71:A74"/>
    <mergeCell ref="B71:B74"/>
    <mergeCell ref="C71:C74"/>
    <mergeCell ref="D71:D74"/>
    <mergeCell ref="E71:E74"/>
    <mergeCell ref="F71:F74"/>
    <mergeCell ref="M67:M70"/>
    <mergeCell ref="N67:N70"/>
    <mergeCell ref="O67:O70"/>
    <mergeCell ref="P67:P70"/>
    <mergeCell ref="Q67:Q70"/>
    <mergeCell ref="R67:R70"/>
    <mergeCell ref="G67:G70"/>
    <mergeCell ref="H67:H70"/>
    <mergeCell ref="I67:I70"/>
    <mergeCell ref="J67:J70"/>
    <mergeCell ref="K67:K70"/>
    <mergeCell ref="L67:L70"/>
    <mergeCell ref="A67:A70"/>
    <mergeCell ref="B67:B70"/>
    <mergeCell ref="C67:C70"/>
    <mergeCell ref="D67:D70"/>
    <mergeCell ref="E67:E70"/>
    <mergeCell ref="F67:F70"/>
    <mergeCell ref="S63:S66"/>
    <mergeCell ref="T63:T66"/>
    <mergeCell ref="Y63:Y66"/>
    <mergeCell ref="Z63:Z66"/>
    <mergeCell ref="U64:U66"/>
    <mergeCell ref="V64:V66"/>
    <mergeCell ref="W64:W66"/>
    <mergeCell ref="X64:X66"/>
    <mergeCell ref="M63:M66"/>
    <mergeCell ref="N63:N66"/>
    <mergeCell ref="O63:O66"/>
    <mergeCell ref="P63:P66"/>
    <mergeCell ref="Q63:Q66"/>
    <mergeCell ref="R63:R66"/>
    <mergeCell ref="G63:G66"/>
    <mergeCell ref="H63:H66"/>
    <mergeCell ref="I63:I66"/>
    <mergeCell ref="J63:J66"/>
    <mergeCell ref="K63:K66"/>
    <mergeCell ref="L63:L66"/>
    <mergeCell ref="S60:S62"/>
    <mergeCell ref="T60:T62"/>
    <mergeCell ref="Y60:Y62"/>
    <mergeCell ref="Z60:Z62"/>
    <mergeCell ref="A63:A66"/>
    <mergeCell ref="B63:B66"/>
    <mergeCell ref="C63:C66"/>
    <mergeCell ref="D63:D66"/>
    <mergeCell ref="E63:E66"/>
    <mergeCell ref="F63:F66"/>
    <mergeCell ref="M60:M62"/>
    <mergeCell ref="N60:N62"/>
    <mergeCell ref="O60:O62"/>
    <mergeCell ref="P60:P62"/>
    <mergeCell ref="Q60:Q62"/>
    <mergeCell ref="R60:R62"/>
    <mergeCell ref="G60:G62"/>
    <mergeCell ref="H60:H62"/>
    <mergeCell ref="I60:I62"/>
    <mergeCell ref="J60:J62"/>
    <mergeCell ref="K60:K62"/>
    <mergeCell ref="L60:L62"/>
    <mergeCell ref="A60:A62"/>
    <mergeCell ref="B60:B62"/>
    <mergeCell ref="C60:C62"/>
    <mergeCell ref="D60:D62"/>
    <mergeCell ref="E60:E62"/>
    <mergeCell ref="F60:F62"/>
    <mergeCell ref="S56:S59"/>
    <mergeCell ref="T56:T59"/>
    <mergeCell ref="Y56:Y59"/>
    <mergeCell ref="Z56:Z59"/>
    <mergeCell ref="U57:U59"/>
    <mergeCell ref="V57:V59"/>
    <mergeCell ref="W57:W59"/>
    <mergeCell ref="X57:X59"/>
    <mergeCell ref="M56:M59"/>
    <mergeCell ref="N56:N59"/>
    <mergeCell ref="O56:O59"/>
    <mergeCell ref="P56:P59"/>
    <mergeCell ref="Q56:Q59"/>
    <mergeCell ref="R56:R59"/>
    <mergeCell ref="G56:G59"/>
    <mergeCell ref="H56:H59"/>
    <mergeCell ref="I56:I59"/>
    <mergeCell ref="J56:J59"/>
    <mergeCell ref="K56:K59"/>
    <mergeCell ref="L56:L59"/>
    <mergeCell ref="P52:P55"/>
    <mergeCell ref="Q52:Q55"/>
    <mergeCell ref="R52:R55"/>
    <mergeCell ref="G52:G55"/>
    <mergeCell ref="H52:H55"/>
    <mergeCell ref="I52:I55"/>
    <mergeCell ref="J52:J55"/>
    <mergeCell ref="K52:K55"/>
    <mergeCell ref="L52:L55"/>
    <mergeCell ref="A56:A59"/>
    <mergeCell ref="B56:B59"/>
    <mergeCell ref="C56:C59"/>
    <mergeCell ref="D56:D59"/>
    <mergeCell ref="E56:E59"/>
    <mergeCell ref="F56:F59"/>
    <mergeCell ref="M52:M55"/>
    <mergeCell ref="N52:N55"/>
    <mergeCell ref="O52:O55"/>
    <mergeCell ref="A52:A55"/>
    <mergeCell ref="B52:B55"/>
    <mergeCell ref="C52:C55"/>
    <mergeCell ref="D52:D55"/>
    <mergeCell ref="E52:E55"/>
    <mergeCell ref="F52:F55"/>
    <mergeCell ref="S52:S55"/>
    <mergeCell ref="T52:T55"/>
    <mergeCell ref="Y52:Y55"/>
    <mergeCell ref="Y48:Y51"/>
    <mergeCell ref="Z48:Z51"/>
    <mergeCell ref="U49:U51"/>
    <mergeCell ref="V49:V51"/>
    <mergeCell ref="W49:W51"/>
    <mergeCell ref="X49:X51"/>
    <mergeCell ref="S48:S51"/>
    <mergeCell ref="T48:T51"/>
    <mergeCell ref="P45:P47"/>
    <mergeCell ref="Q45:Q47"/>
    <mergeCell ref="R45:R47"/>
    <mergeCell ref="G45:G47"/>
    <mergeCell ref="I48:I51"/>
    <mergeCell ref="J48:J51"/>
    <mergeCell ref="K48:K51"/>
    <mergeCell ref="L48:L51"/>
    <mergeCell ref="M48:M51"/>
    <mergeCell ref="N48:N51"/>
    <mergeCell ref="O48:O51"/>
    <mergeCell ref="P48:P51"/>
    <mergeCell ref="Q48:Q51"/>
    <mergeCell ref="R48:R51"/>
    <mergeCell ref="Y42:Y44"/>
    <mergeCell ref="Z42:Z44"/>
    <mergeCell ref="P42:P44"/>
    <mergeCell ref="Q42:Q44"/>
    <mergeCell ref="R42:R44"/>
    <mergeCell ref="Z52:Z55"/>
    <mergeCell ref="Y45:Y47"/>
    <mergeCell ref="Z45:Z47"/>
    <mergeCell ref="A48:A51"/>
    <mergeCell ref="B48:B51"/>
    <mergeCell ref="C48:C51"/>
    <mergeCell ref="D48:D51"/>
    <mergeCell ref="E48:E51"/>
    <mergeCell ref="F48:F51"/>
    <mergeCell ref="G48:G51"/>
    <mergeCell ref="H48:H51"/>
    <mergeCell ref="S45:S47"/>
    <mergeCell ref="T45:T47"/>
    <mergeCell ref="U45:U47"/>
    <mergeCell ref="V45:V47"/>
    <mergeCell ref="W45:W47"/>
    <mergeCell ref="X45:X47"/>
    <mergeCell ref="M45:M47"/>
    <mergeCell ref="N45:N47"/>
    <mergeCell ref="A45:A47"/>
    <mergeCell ref="B45:B47"/>
    <mergeCell ref="C45:C47"/>
    <mergeCell ref="D45:D47"/>
    <mergeCell ref="E45:E47"/>
    <mergeCell ref="F45:F47"/>
    <mergeCell ref="M42:M44"/>
    <mergeCell ref="N42:N44"/>
    <mergeCell ref="O42:O44"/>
    <mergeCell ref="G42:G44"/>
    <mergeCell ref="H42:H44"/>
    <mergeCell ref="I42:I44"/>
    <mergeCell ref="J42:J44"/>
    <mergeCell ref="K42:K44"/>
    <mergeCell ref="L42:L44"/>
    <mergeCell ref="H45:H47"/>
    <mergeCell ref="I45:I47"/>
    <mergeCell ref="J45:J47"/>
    <mergeCell ref="K45:K47"/>
    <mergeCell ref="L45:L47"/>
    <mergeCell ref="O45:O47"/>
    <mergeCell ref="S39:S41"/>
    <mergeCell ref="T39:T41"/>
    <mergeCell ref="Y39:Y41"/>
    <mergeCell ref="Z39:Z41"/>
    <mergeCell ref="A42:A44"/>
    <mergeCell ref="B42:B44"/>
    <mergeCell ref="C42:C44"/>
    <mergeCell ref="D42:D44"/>
    <mergeCell ref="E42:E44"/>
    <mergeCell ref="F42:F44"/>
    <mergeCell ref="M39:M41"/>
    <mergeCell ref="N39:N41"/>
    <mergeCell ref="O39:O41"/>
    <mergeCell ref="P39:P41"/>
    <mergeCell ref="Q39:Q41"/>
    <mergeCell ref="R39:R41"/>
    <mergeCell ref="G39:G41"/>
    <mergeCell ref="H39:H41"/>
    <mergeCell ref="I39:I41"/>
    <mergeCell ref="J39:J41"/>
    <mergeCell ref="K39:K41"/>
    <mergeCell ref="L39:L41"/>
    <mergeCell ref="S42:S44"/>
    <mergeCell ref="T42:T44"/>
    <mergeCell ref="S36:S38"/>
    <mergeCell ref="T36:T38"/>
    <mergeCell ref="Y36:Y38"/>
    <mergeCell ref="Z36:Z38"/>
    <mergeCell ref="A39:A41"/>
    <mergeCell ref="B39:B41"/>
    <mergeCell ref="C39:C41"/>
    <mergeCell ref="D39:D41"/>
    <mergeCell ref="E39:E41"/>
    <mergeCell ref="F39:F41"/>
    <mergeCell ref="M36:M38"/>
    <mergeCell ref="N36:N38"/>
    <mergeCell ref="O36:O38"/>
    <mergeCell ref="P36:P38"/>
    <mergeCell ref="Q36:Q38"/>
    <mergeCell ref="R36:R38"/>
    <mergeCell ref="G36:G38"/>
    <mergeCell ref="H36:H38"/>
    <mergeCell ref="I36:I38"/>
    <mergeCell ref="J36:J38"/>
    <mergeCell ref="K36:K38"/>
    <mergeCell ref="L36:L38"/>
    <mergeCell ref="A36:A38"/>
    <mergeCell ref="B36:B38"/>
    <mergeCell ref="C36:C38"/>
    <mergeCell ref="D36:D38"/>
    <mergeCell ref="E36:E38"/>
    <mergeCell ref="F36:F38"/>
    <mergeCell ref="M33:M35"/>
    <mergeCell ref="N33:N35"/>
    <mergeCell ref="O33:O35"/>
    <mergeCell ref="Y30:Y32"/>
    <mergeCell ref="Z30:Z32"/>
    <mergeCell ref="P30:P32"/>
    <mergeCell ref="Q30:Q32"/>
    <mergeCell ref="R30:R32"/>
    <mergeCell ref="S33:S35"/>
    <mergeCell ref="T33:T35"/>
    <mergeCell ref="Y33:Y35"/>
    <mergeCell ref="Z33:Z35"/>
    <mergeCell ref="P33:P35"/>
    <mergeCell ref="Q33:Q35"/>
    <mergeCell ref="R33:R35"/>
    <mergeCell ref="G33:G35"/>
    <mergeCell ref="H33:H35"/>
    <mergeCell ref="I33:I35"/>
    <mergeCell ref="J33:J35"/>
    <mergeCell ref="K33:K35"/>
    <mergeCell ref="A33:A35"/>
    <mergeCell ref="B33:B35"/>
    <mergeCell ref="C33:C35"/>
    <mergeCell ref="D33:D35"/>
    <mergeCell ref="E33:E35"/>
    <mergeCell ref="F33:F35"/>
    <mergeCell ref="M30:M32"/>
    <mergeCell ref="N30:N32"/>
    <mergeCell ref="O30:O32"/>
    <mergeCell ref="G30:G32"/>
    <mergeCell ref="H30:H32"/>
    <mergeCell ref="I30:I32"/>
    <mergeCell ref="J30:J32"/>
    <mergeCell ref="K30:K32"/>
    <mergeCell ref="L30:L32"/>
    <mergeCell ref="L33:L35"/>
    <mergeCell ref="S27:S29"/>
    <mergeCell ref="T27:T29"/>
    <mergeCell ref="Y27:Y29"/>
    <mergeCell ref="Z27:Z29"/>
    <mergeCell ref="A30:A32"/>
    <mergeCell ref="B30:B32"/>
    <mergeCell ref="C30:C32"/>
    <mergeCell ref="D30:D32"/>
    <mergeCell ref="E30:E32"/>
    <mergeCell ref="F30:F32"/>
    <mergeCell ref="M27:M29"/>
    <mergeCell ref="N27:N29"/>
    <mergeCell ref="O27:O29"/>
    <mergeCell ref="P27:P29"/>
    <mergeCell ref="Q27:Q29"/>
    <mergeCell ref="R27:R29"/>
    <mergeCell ref="G27:G29"/>
    <mergeCell ref="H27:H29"/>
    <mergeCell ref="I27:I29"/>
    <mergeCell ref="J27:J29"/>
    <mergeCell ref="K27:K29"/>
    <mergeCell ref="L27:L29"/>
    <mergeCell ref="S30:S32"/>
    <mergeCell ref="T30:T32"/>
    <mergeCell ref="P24:P26"/>
    <mergeCell ref="Q24:Q26"/>
    <mergeCell ref="R24:R26"/>
    <mergeCell ref="G24:G26"/>
    <mergeCell ref="H24:H26"/>
    <mergeCell ref="I24:I26"/>
    <mergeCell ref="J24:J26"/>
    <mergeCell ref="K24:K26"/>
    <mergeCell ref="L24:L26"/>
    <mergeCell ref="A27:A29"/>
    <mergeCell ref="B27:B29"/>
    <mergeCell ref="C27:C29"/>
    <mergeCell ref="D27:D29"/>
    <mergeCell ref="E27:E29"/>
    <mergeCell ref="F27:F29"/>
    <mergeCell ref="M24:M26"/>
    <mergeCell ref="N24:N26"/>
    <mergeCell ref="O24:O26"/>
    <mergeCell ref="Y21:Y23"/>
    <mergeCell ref="Z21:Z23"/>
    <mergeCell ref="A24:A26"/>
    <mergeCell ref="B24:B26"/>
    <mergeCell ref="C24:C26"/>
    <mergeCell ref="D24:D26"/>
    <mergeCell ref="E24:E26"/>
    <mergeCell ref="F24:F26"/>
    <mergeCell ref="M21:M23"/>
    <mergeCell ref="N21:N23"/>
    <mergeCell ref="O21:O23"/>
    <mergeCell ref="P21:P23"/>
    <mergeCell ref="Q21:Q23"/>
    <mergeCell ref="R21:R23"/>
    <mergeCell ref="G21:G23"/>
    <mergeCell ref="H21:H23"/>
    <mergeCell ref="I21:I23"/>
    <mergeCell ref="J21:J23"/>
    <mergeCell ref="K21:K23"/>
    <mergeCell ref="L21:L23"/>
    <mergeCell ref="S24:S26"/>
    <mergeCell ref="T24:T26"/>
    <mergeCell ref="Y24:Y26"/>
    <mergeCell ref="Z24:Z26"/>
    <mergeCell ref="S18:S20"/>
    <mergeCell ref="T18:T20"/>
    <mergeCell ref="Y18:Y20"/>
    <mergeCell ref="Z18:Z20"/>
    <mergeCell ref="A21:A23"/>
    <mergeCell ref="B21:B23"/>
    <mergeCell ref="C21:C23"/>
    <mergeCell ref="D21:D23"/>
    <mergeCell ref="E21:E23"/>
    <mergeCell ref="F21:F23"/>
    <mergeCell ref="M18:M20"/>
    <mergeCell ref="N18:N20"/>
    <mergeCell ref="O18:O20"/>
    <mergeCell ref="P18:P20"/>
    <mergeCell ref="Q18:Q20"/>
    <mergeCell ref="R18:R20"/>
    <mergeCell ref="G18:G20"/>
    <mergeCell ref="H18:H20"/>
    <mergeCell ref="I18:I20"/>
    <mergeCell ref="J18:J20"/>
    <mergeCell ref="K18:K20"/>
    <mergeCell ref="L18:L20"/>
    <mergeCell ref="S21:S23"/>
    <mergeCell ref="T21:T23"/>
    <mergeCell ref="P15:P17"/>
    <mergeCell ref="Q15:Q17"/>
    <mergeCell ref="R15:R17"/>
    <mergeCell ref="G15:G17"/>
    <mergeCell ref="H15:H17"/>
    <mergeCell ref="I15:I17"/>
    <mergeCell ref="J15:J17"/>
    <mergeCell ref="K15:K17"/>
    <mergeCell ref="L15:L17"/>
    <mergeCell ref="A18:A20"/>
    <mergeCell ref="B18:B20"/>
    <mergeCell ref="C18:C20"/>
    <mergeCell ref="D18:D20"/>
    <mergeCell ref="E18:E20"/>
    <mergeCell ref="F18:F20"/>
    <mergeCell ref="M15:M17"/>
    <mergeCell ref="N15:N17"/>
    <mergeCell ref="O15:O17"/>
    <mergeCell ref="Y12:Y14"/>
    <mergeCell ref="Z12:Z14"/>
    <mergeCell ref="A15:A17"/>
    <mergeCell ref="B15:B17"/>
    <mergeCell ref="C15:C17"/>
    <mergeCell ref="D15:D17"/>
    <mergeCell ref="E15:E17"/>
    <mergeCell ref="F15:F17"/>
    <mergeCell ref="M12:M14"/>
    <mergeCell ref="N12:N14"/>
    <mergeCell ref="O12:O14"/>
    <mergeCell ref="P12:P14"/>
    <mergeCell ref="Q12:Q14"/>
    <mergeCell ref="R12:R14"/>
    <mergeCell ref="G12:G14"/>
    <mergeCell ref="H12:H14"/>
    <mergeCell ref="I12:I14"/>
    <mergeCell ref="J12:J14"/>
    <mergeCell ref="K12:K14"/>
    <mergeCell ref="L12:L14"/>
    <mergeCell ref="S15:S17"/>
    <mergeCell ref="T15:T17"/>
    <mergeCell ref="Y15:Y17"/>
    <mergeCell ref="Z15:Z17"/>
    <mergeCell ref="S9:S11"/>
    <mergeCell ref="T9:T11"/>
    <mergeCell ref="Y9:Y11"/>
    <mergeCell ref="Z9:Z11"/>
    <mergeCell ref="A12:A14"/>
    <mergeCell ref="B12:B14"/>
    <mergeCell ref="C12:C14"/>
    <mergeCell ref="D12:D14"/>
    <mergeCell ref="E12:E14"/>
    <mergeCell ref="F12:F14"/>
    <mergeCell ref="M9:M11"/>
    <mergeCell ref="N9:N11"/>
    <mergeCell ref="O9:O11"/>
    <mergeCell ref="P9:P11"/>
    <mergeCell ref="Q9:Q11"/>
    <mergeCell ref="R9:R11"/>
    <mergeCell ref="G9:G11"/>
    <mergeCell ref="H9:H11"/>
    <mergeCell ref="I9:I11"/>
    <mergeCell ref="J9:J11"/>
    <mergeCell ref="K9:K11"/>
    <mergeCell ref="L9:L11"/>
    <mergeCell ref="S12:S14"/>
    <mergeCell ref="T12:T14"/>
    <mergeCell ref="A9:A11"/>
    <mergeCell ref="B9:B11"/>
    <mergeCell ref="C9:C11"/>
    <mergeCell ref="D9:D11"/>
    <mergeCell ref="E9:E11"/>
    <mergeCell ref="F9:F11"/>
    <mergeCell ref="M5:M6"/>
    <mergeCell ref="N5:N6"/>
    <mergeCell ref="O5:O6"/>
    <mergeCell ref="G5:G6"/>
    <mergeCell ref="H5:H6"/>
    <mergeCell ref="I5:I6"/>
    <mergeCell ref="J5:J6"/>
    <mergeCell ref="K5:K6"/>
    <mergeCell ref="L5:L6"/>
    <mergeCell ref="A5:A6"/>
    <mergeCell ref="B5:B6"/>
    <mergeCell ref="T1:T3"/>
    <mergeCell ref="U1:V2"/>
    <mergeCell ref="W1:X2"/>
    <mergeCell ref="Y1:Y3"/>
    <mergeCell ref="Z1:Z3"/>
    <mergeCell ref="Q2:R2"/>
    <mergeCell ref="S2:S3"/>
    <mergeCell ref="S5:S6"/>
    <mergeCell ref="T5:T6"/>
    <mergeCell ref="Y5:Y6"/>
    <mergeCell ref="Z5:Z6"/>
    <mergeCell ref="Q5:Q6"/>
    <mergeCell ref="R5:R6"/>
    <mergeCell ref="A1:A3"/>
    <mergeCell ref="B1:B3"/>
    <mergeCell ref="C1:H2"/>
    <mergeCell ref="I1:M2"/>
    <mergeCell ref="N1:P2"/>
    <mergeCell ref="Q1:S1"/>
    <mergeCell ref="C5:C6"/>
    <mergeCell ref="D5:D6"/>
    <mergeCell ref="E5:E6"/>
    <mergeCell ref="F5:F6"/>
    <mergeCell ref="P5:P6"/>
  </mergeCells>
  <pageMargins left="0.25" right="0.25" top="0.75" bottom="0.75" header="0.3" footer="0.3"/>
  <pageSetup paperSize="9" scale="47" fitToHeight="0"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C7A62-5C77-46ED-B960-C43F89E65C30}">
  <dimension ref="A1"/>
  <sheetViews>
    <sheetView zoomScale="85" zoomScaleNormal="85" workbookViewId="0"/>
  </sheetViews>
  <sheetFormatPr baseColWidth="10" defaultRowHeight="14.4"/>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C81EF-B405-45C3-8E30-F1AD33F4ACE6}">
  <sheetPr>
    <pageSetUpPr fitToPage="1"/>
  </sheetPr>
  <dimension ref="A1:J162"/>
  <sheetViews>
    <sheetView zoomScale="85" zoomScaleNormal="85" workbookViewId="0">
      <selection activeCell="J2" sqref="J2"/>
    </sheetView>
  </sheetViews>
  <sheetFormatPr baseColWidth="10" defaultColWidth="11.44140625" defaultRowHeight="17.399999999999999"/>
  <cols>
    <col min="1" max="1" width="10.77734375" style="629" bestFit="1" customWidth="1"/>
    <col min="2" max="2" width="70.44140625" style="626" bestFit="1" customWidth="1"/>
    <col min="3" max="3" width="18.6640625" style="626" bestFit="1" customWidth="1"/>
    <col min="4" max="4" width="12.109375" style="629" bestFit="1" customWidth="1"/>
    <col min="5" max="5" width="13.109375" style="629" bestFit="1" customWidth="1"/>
    <col min="6" max="6" width="13.77734375" style="629" customWidth="1"/>
    <col min="7" max="7" width="9.77734375" style="629" bestFit="1" customWidth="1"/>
    <col min="8" max="8" width="12" style="629" bestFit="1" customWidth="1"/>
    <col min="9" max="9" width="15.44140625" style="629" bestFit="1" customWidth="1"/>
    <col min="10" max="10" width="58.6640625" style="626" bestFit="1" customWidth="1"/>
    <col min="11" max="16384" width="11.44140625" style="626"/>
  </cols>
  <sheetData>
    <row r="1" spans="1:10" s="633" customFormat="1" ht="52.8" thickBot="1">
      <c r="A1" s="630" t="s">
        <v>150</v>
      </c>
      <c r="B1" s="631" t="s">
        <v>709</v>
      </c>
      <c r="C1" s="631" t="s">
        <v>151</v>
      </c>
      <c r="D1" s="630" t="s">
        <v>710</v>
      </c>
      <c r="E1" s="630" t="s">
        <v>153</v>
      </c>
      <c r="F1" s="630" t="s">
        <v>154</v>
      </c>
      <c r="G1" s="630" t="s">
        <v>711</v>
      </c>
      <c r="H1" s="630" t="s">
        <v>155</v>
      </c>
      <c r="I1" s="630" t="s">
        <v>712</v>
      </c>
      <c r="J1" s="632" t="s">
        <v>2079</v>
      </c>
    </row>
    <row r="2" spans="1:10">
      <c r="A2" s="627">
        <v>674</v>
      </c>
      <c r="B2" s="472" t="s">
        <v>714</v>
      </c>
      <c r="C2" s="472" t="s">
        <v>238</v>
      </c>
      <c r="D2" s="627" t="s">
        <v>715</v>
      </c>
      <c r="E2" s="634">
        <v>44179</v>
      </c>
      <c r="F2" s="627">
        <v>487</v>
      </c>
      <c r="G2" s="627">
        <v>3</v>
      </c>
      <c r="H2" s="634">
        <v>45273</v>
      </c>
      <c r="I2" s="627" t="s">
        <v>716</v>
      </c>
      <c r="J2" s="473" t="s">
        <v>717</v>
      </c>
    </row>
    <row r="3" spans="1:10">
      <c r="A3" s="628">
        <v>597</v>
      </c>
      <c r="B3" s="470" t="s">
        <v>718</v>
      </c>
      <c r="C3" s="470" t="s">
        <v>719</v>
      </c>
      <c r="D3" s="628" t="s">
        <v>720</v>
      </c>
      <c r="E3" s="635">
        <v>44169</v>
      </c>
      <c r="F3" s="628">
        <v>83</v>
      </c>
      <c r="G3" s="628">
        <v>3</v>
      </c>
      <c r="H3" s="635">
        <v>45263</v>
      </c>
      <c r="I3" s="635" t="s">
        <v>716</v>
      </c>
      <c r="J3" s="471" t="s">
        <v>721</v>
      </c>
    </row>
    <row r="4" spans="1:10">
      <c r="A4" s="627">
        <v>663</v>
      </c>
      <c r="B4" s="472" t="s">
        <v>722</v>
      </c>
      <c r="C4" s="472" t="s">
        <v>723</v>
      </c>
      <c r="D4" s="627" t="s">
        <v>724</v>
      </c>
      <c r="E4" s="634">
        <v>44131</v>
      </c>
      <c r="F4" s="627">
        <v>428</v>
      </c>
      <c r="G4" s="627">
        <v>3</v>
      </c>
      <c r="H4" s="634">
        <v>44130</v>
      </c>
      <c r="I4" s="634" t="s">
        <v>716</v>
      </c>
      <c r="J4" s="473" t="s">
        <v>725</v>
      </c>
    </row>
    <row r="5" spans="1:10">
      <c r="A5" s="628">
        <v>596</v>
      </c>
      <c r="B5" s="470" t="s">
        <v>726</v>
      </c>
      <c r="C5" s="470" t="s">
        <v>727</v>
      </c>
      <c r="D5" s="628" t="s">
        <v>728</v>
      </c>
      <c r="E5" s="635">
        <v>44116</v>
      </c>
      <c r="F5" s="628">
        <v>45</v>
      </c>
      <c r="G5" s="628">
        <v>3</v>
      </c>
      <c r="H5" s="635">
        <v>45210</v>
      </c>
      <c r="I5" s="635" t="s">
        <v>716</v>
      </c>
      <c r="J5" s="471" t="s">
        <v>721</v>
      </c>
    </row>
    <row r="6" spans="1:10">
      <c r="A6" s="627">
        <v>616</v>
      </c>
      <c r="B6" s="472" t="s">
        <v>722</v>
      </c>
      <c r="C6" s="472" t="s">
        <v>729</v>
      </c>
      <c r="D6" s="627" t="s">
        <v>730</v>
      </c>
      <c r="E6" s="634">
        <v>44109</v>
      </c>
      <c r="F6" s="627">
        <v>496</v>
      </c>
      <c r="G6" s="627">
        <v>3</v>
      </c>
      <c r="H6" s="634">
        <v>45203</v>
      </c>
      <c r="I6" s="634" t="s">
        <v>716</v>
      </c>
      <c r="J6" s="473" t="s">
        <v>731</v>
      </c>
    </row>
    <row r="7" spans="1:10">
      <c r="A7" s="628">
        <v>217</v>
      </c>
      <c r="B7" s="470" t="s">
        <v>732</v>
      </c>
      <c r="C7" s="470" t="s">
        <v>251</v>
      </c>
      <c r="D7" s="628" t="s">
        <v>733</v>
      </c>
      <c r="E7" s="635">
        <v>44109</v>
      </c>
      <c r="F7" s="628">
        <v>177</v>
      </c>
      <c r="G7" s="628">
        <v>2</v>
      </c>
      <c r="H7" s="635">
        <v>44838</v>
      </c>
      <c r="I7" s="635" t="s">
        <v>734</v>
      </c>
      <c r="J7" s="471" t="s">
        <v>159</v>
      </c>
    </row>
    <row r="8" spans="1:10">
      <c r="A8" s="627"/>
      <c r="B8" s="472" t="s">
        <v>735</v>
      </c>
      <c r="C8" s="472" t="s">
        <v>264</v>
      </c>
      <c r="D8" s="627" t="s">
        <v>736</v>
      </c>
      <c r="E8" s="634">
        <v>44109</v>
      </c>
      <c r="F8" s="627">
        <v>136</v>
      </c>
      <c r="G8" s="627">
        <v>2</v>
      </c>
      <c r="H8" s="634">
        <v>44838</v>
      </c>
      <c r="I8" s="634" t="s">
        <v>737</v>
      </c>
      <c r="J8" s="473" t="s">
        <v>254</v>
      </c>
    </row>
    <row r="9" spans="1:10">
      <c r="A9" s="628">
        <v>675</v>
      </c>
      <c r="B9" s="470" t="s">
        <v>738</v>
      </c>
      <c r="C9" s="470" t="s">
        <v>739</v>
      </c>
      <c r="D9" s="628" t="s">
        <v>740</v>
      </c>
      <c r="E9" s="635">
        <v>44106</v>
      </c>
      <c r="F9" s="628">
        <v>234</v>
      </c>
      <c r="G9" s="628">
        <v>3</v>
      </c>
      <c r="H9" s="635">
        <v>45200</v>
      </c>
      <c r="I9" s="635" t="s">
        <v>716</v>
      </c>
      <c r="J9" s="471" t="s">
        <v>721</v>
      </c>
    </row>
    <row r="10" spans="1:10">
      <c r="A10" s="627">
        <v>661</v>
      </c>
      <c r="B10" s="472" t="s">
        <v>741</v>
      </c>
      <c r="C10" s="472" t="s">
        <v>742</v>
      </c>
      <c r="D10" s="627" t="s">
        <v>743</v>
      </c>
      <c r="E10" s="634">
        <v>44070</v>
      </c>
      <c r="F10" s="627">
        <v>74</v>
      </c>
      <c r="G10" s="627">
        <v>3</v>
      </c>
      <c r="H10" s="634">
        <v>45164</v>
      </c>
      <c r="I10" s="634" t="s">
        <v>716</v>
      </c>
      <c r="J10" s="473" t="s">
        <v>744</v>
      </c>
    </row>
    <row r="11" spans="1:10">
      <c r="A11" s="628">
        <v>665</v>
      </c>
      <c r="B11" s="470" t="s">
        <v>745</v>
      </c>
      <c r="C11" s="470" t="s">
        <v>746</v>
      </c>
      <c r="D11" s="628" t="s">
        <v>747</v>
      </c>
      <c r="E11" s="635">
        <v>44070</v>
      </c>
      <c r="F11" s="628">
        <v>494</v>
      </c>
      <c r="G11" s="628">
        <v>3</v>
      </c>
      <c r="H11" s="635">
        <v>45164</v>
      </c>
      <c r="I11" s="635" t="s">
        <v>716</v>
      </c>
      <c r="J11" s="471" t="s">
        <v>721</v>
      </c>
    </row>
    <row r="12" spans="1:10">
      <c r="A12" s="627">
        <v>656</v>
      </c>
      <c r="B12" s="472" t="s">
        <v>748</v>
      </c>
      <c r="C12" s="472" t="s">
        <v>749</v>
      </c>
      <c r="D12" s="627" t="s">
        <v>750</v>
      </c>
      <c r="E12" s="634">
        <v>44067</v>
      </c>
      <c r="F12" s="627">
        <v>163</v>
      </c>
      <c r="G12" s="627">
        <v>3</v>
      </c>
      <c r="H12" s="634">
        <v>45161</v>
      </c>
      <c r="I12" s="634" t="s">
        <v>716</v>
      </c>
      <c r="J12" s="473" t="s">
        <v>751</v>
      </c>
    </row>
    <row r="13" spans="1:10">
      <c r="A13" s="628">
        <v>660</v>
      </c>
      <c r="B13" s="470" t="s">
        <v>752</v>
      </c>
      <c r="C13" s="470" t="s">
        <v>753</v>
      </c>
      <c r="D13" s="628" t="s">
        <v>754</v>
      </c>
      <c r="E13" s="635">
        <v>44060</v>
      </c>
      <c r="F13" s="628">
        <v>172</v>
      </c>
      <c r="G13" s="628">
        <v>3</v>
      </c>
      <c r="H13" s="635">
        <v>45154</v>
      </c>
      <c r="I13" s="635" t="s">
        <v>716</v>
      </c>
      <c r="J13" s="471" t="s">
        <v>755</v>
      </c>
    </row>
    <row r="14" spans="1:10">
      <c r="A14" s="627">
        <v>555</v>
      </c>
      <c r="B14" s="472" t="s">
        <v>756</v>
      </c>
      <c r="C14" s="472" t="s">
        <v>757</v>
      </c>
      <c r="D14" s="627" t="s">
        <v>758</v>
      </c>
      <c r="E14" s="634">
        <v>44060</v>
      </c>
      <c r="F14" s="627">
        <v>269</v>
      </c>
      <c r="G14" s="627">
        <v>3</v>
      </c>
      <c r="H14" s="634">
        <v>45154</v>
      </c>
      <c r="I14" s="634" t="s">
        <v>716</v>
      </c>
      <c r="J14" s="473" t="s">
        <v>721</v>
      </c>
    </row>
    <row r="15" spans="1:10">
      <c r="A15" s="628"/>
      <c r="B15" s="470" t="s">
        <v>759</v>
      </c>
      <c r="C15" s="470" t="s">
        <v>760</v>
      </c>
      <c r="D15" s="628" t="s">
        <v>761</v>
      </c>
      <c r="E15" s="635">
        <v>44057</v>
      </c>
      <c r="F15" s="628">
        <v>487</v>
      </c>
      <c r="G15" s="628">
        <v>3</v>
      </c>
      <c r="H15" s="635">
        <v>45151</v>
      </c>
      <c r="I15" s="635"/>
      <c r="J15" s="471" t="s">
        <v>721</v>
      </c>
    </row>
    <row r="16" spans="1:10">
      <c r="A16" s="627">
        <v>644</v>
      </c>
      <c r="B16" s="472" t="s">
        <v>762</v>
      </c>
      <c r="C16" s="472" t="s">
        <v>763</v>
      </c>
      <c r="D16" s="627" t="s">
        <v>764</v>
      </c>
      <c r="E16" s="634">
        <v>44049</v>
      </c>
      <c r="F16" s="627">
        <v>478</v>
      </c>
      <c r="G16" s="627">
        <v>3</v>
      </c>
      <c r="H16" s="634">
        <v>45143</v>
      </c>
      <c r="I16" s="634" t="s">
        <v>716</v>
      </c>
      <c r="J16" s="473" t="s">
        <v>721</v>
      </c>
    </row>
    <row r="17" spans="1:10">
      <c r="A17" s="628">
        <v>588</v>
      </c>
      <c r="B17" s="470" t="s">
        <v>756</v>
      </c>
      <c r="C17" s="470" t="s">
        <v>765</v>
      </c>
      <c r="D17" s="628" t="s">
        <v>766</v>
      </c>
      <c r="E17" s="635">
        <v>44048</v>
      </c>
      <c r="F17" s="628">
        <v>499</v>
      </c>
      <c r="G17" s="628">
        <v>3</v>
      </c>
      <c r="H17" s="635">
        <v>45142</v>
      </c>
      <c r="I17" s="635" t="s">
        <v>716</v>
      </c>
      <c r="J17" s="471" t="s">
        <v>721</v>
      </c>
    </row>
    <row r="18" spans="1:10">
      <c r="A18" s="627">
        <v>556</v>
      </c>
      <c r="B18" s="472" t="s">
        <v>756</v>
      </c>
      <c r="C18" s="472" t="s">
        <v>767</v>
      </c>
      <c r="D18" s="627" t="s">
        <v>768</v>
      </c>
      <c r="E18" s="634">
        <v>44048</v>
      </c>
      <c r="F18" s="627">
        <v>135</v>
      </c>
      <c r="G18" s="627">
        <v>3</v>
      </c>
      <c r="H18" s="634">
        <v>45142</v>
      </c>
      <c r="I18" s="634" t="s">
        <v>716</v>
      </c>
      <c r="J18" s="473" t="s">
        <v>721</v>
      </c>
    </row>
    <row r="19" spans="1:10">
      <c r="A19" s="628">
        <v>496</v>
      </c>
      <c r="B19" s="470" t="s">
        <v>769</v>
      </c>
      <c r="C19" s="470" t="s">
        <v>190</v>
      </c>
      <c r="D19" s="628" t="s">
        <v>770</v>
      </c>
      <c r="E19" s="635">
        <v>44029</v>
      </c>
      <c r="F19" s="628">
        <v>495</v>
      </c>
      <c r="G19" s="628">
        <v>2</v>
      </c>
      <c r="H19" s="635">
        <v>44758</v>
      </c>
      <c r="I19" s="635" t="s">
        <v>771</v>
      </c>
      <c r="J19" s="471" t="s">
        <v>157</v>
      </c>
    </row>
    <row r="20" spans="1:10">
      <c r="A20" s="627">
        <v>591</v>
      </c>
      <c r="B20" s="472" t="s">
        <v>772</v>
      </c>
      <c r="C20" s="472" t="s">
        <v>773</v>
      </c>
      <c r="D20" s="627" t="s">
        <v>774</v>
      </c>
      <c r="E20" s="634">
        <v>44013</v>
      </c>
      <c r="F20" s="627">
        <v>462</v>
      </c>
      <c r="G20" s="627">
        <v>3</v>
      </c>
      <c r="H20" s="634" t="s">
        <v>779</v>
      </c>
      <c r="I20" s="634" t="s">
        <v>716</v>
      </c>
      <c r="J20" s="473" t="s">
        <v>721</v>
      </c>
    </row>
    <row r="21" spans="1:10">
      <c r="A21" s="628">
        <v>653</v>
      </c>
      <c r="B21" s="470" t="s">
        <v>776</v>
      </c>
      <c r="C21" s="470" t="s">
        <v>777</v>
      </c>
      <c r="D21" s="628" t="s">
        <v>778</v>
      </c>
      <c r="E21" s="635">
        <v>44013</v>
      </c>
      <c r="F21" s="628">
        <v>367</v>
      </c>
      <c r="G21" s="628">
        <v>3</v>
      </c>
      <c r="H21" s="635" t="s">
        <v>779</v>
      </c>
      <c r="I21" s="635" t="s">
        <v>716</v>
      </c>
      <c r="J21" s="471" t="s">
        <v>751</v>
      </c>
    </row>
    <row r="22" spans="1:10">
      <c r="A22" s="627">
        <v>589</v>
      </c>
      <c r="B22" s="472" t="s">
        <v>772</v>
      </c>
      <c r="C22" s="472" t="s">
        <v>780</v>
      </c>
      <c r="D22" s="627" t="s">
        <v>781</v>
      </c>
      <c r="E22" s="634">
        <v>44007</v>
      </c>
      <c r="F22" s="627">
        <v>494</v>
      </c>
      <c r="G22" s="627">
        <v>3</v>
      </c>
      <c r="H22" s="634">
        <v>45101</v>
      </c>
      <c r="I22" s="634" t="s">
        <v>716</v>
      </c>
      <c r="J22" s="473" t="s">
        <v>721</v>
      </c>
    </row>
    <row r="23" spans="1:10">
      <c r="A23" s="628">
        <v>654</v>
      </c>
      <c r="B23" s="470" t="s">
        <v>776</v>
      </c>
      <c r="C23" s="470" t="s">
        <v>782</v>
      </c>
      <c r="D23" s="628" t="s">
        <v>783</v>
      </c>
      <c r="E23" s="635">
        <v>44001</v>
      </c>
      <c r="F23" s="628">
        <v>403</v>
      </c>
      <c r="G23" s="628">
        <v>3</v>
      </c>
      <c r="H23" s="635">
        <v>45095</v>
      </c>
      <c r="I23" s="635" t="s">
        <v>716</v>
      </c>
      <c r="J23" s="471" t="s">
        <v>751</v>
      </c>
    </row>
    <row r="24" spans="1:10">
      <c r="A24" s="627">
        <v>625</v>
      </c>
      <c r="B24" s="472" t="s">
        <v>784</v>
      </c>
      <c r="C24" s="472" t="s">
        <v>785</v>
      </c>
      <c r="D24" s="627" t="s">
        <v>786</v>
      </c>
      <c r="E24" s="634">
        <v>43987</v>
      </c>
      <c r="F24" s="627">
        <v>475</v>
      </c>
      <c r="G24" s="627">
        <v>3</v>
      </c>
      <c r="H24" s="634">
        <v>45081</v>
      </c>
      <c r="I24" s="634" t="s">
        <v>716</v>
      </c>
      <c r="J24" s="473" t="s">
        <v>787</v>
      </c>
    </row>
    <row r="25" spans="1:10">
      <c r="A25" s="628">
        <v>655</v>
      </c>
      <c r="B25" s="470" t="s">
        <v>788</v>
      </c>
      <c r="C25" s="470" t="s">
        <v>789</v>
      </c>
      <c r="D25" s="628" t="s">
        <v>790</v>
      </c>
      <c r="E25" s="635">
        <v>43987</v>
      </c>
      <c r="F25" s="628">
        <v>492</v>
      </c>
      <c r="G25" s="628">
        <v>3</v>
      </c>
      <c r="H25" s="635">
        <v>45081</v>
      </c>
      <c r="I25" s="635" t="s">
        <v>716</v>
      </c>
      <c r="J25" s="471" t="s">
        <v>717</v>
      </c>
    </row>
    <row r="26" spans="1:10">
      <c r="A26" s="627">
        <v>561</v>
      </c>
      <c r="B26" s="472" t="s">
        <v>791</v>
      </c>
      <c r="C26" s="472" t="s">
        <v>792</v>
      </c>
      <c r="D26" s="627" t="s">
        <v>793</v>
      </c>
      <c r="E26" s="634">
        <v>43985</v>
      </c>
      <c r="F26" s="627">
        <v>410</v>
      </c>
      <c r="G26" s="627">
        <v>3</v>
      </c>
      <c r="H26" s="634">
        <v>45079</v>
      </c>
      <c r="I26" s="634" t="s">
        <v>716</v>
      </c>
      <c r="J26" s="473" t="s">
        <v>794</v>
      </c>
    </row>
    <row r="27" spans="1:10">
      <c r="A27" s="628">
        <v>643</v>
      </c>
      <c r="B27" s="470" t="s">
        <v>795</v>
      </c>
      <c r="C27" s="470" t="s">
        <v>259</v>
      </c>
      <c r="D27" s="628" t="s">
        <v>796</v>
      </c>
      <c r="E27" s="635">
        <v>43966</v>
      </c>
      <c r="F27" s="628">
        <v>67</v>
      </c>
      <c r="G27" s="628">
        <v>3</v>
      </c>
      <c r="H27" s="635">
        <v>45060</v>
      </c>
      <c r="I27" s="635" t="s">
        <v>716</v>
      </c>
      <c r="J27" s="471" t="s">
        <v>721</v>
      </c>
    </row>
    <row r="28" spans="1:10">
      <c r="A28" s="627">
        <v>643</v>
      </c>
      <c r="B28" s="472" t="s">
        <v>795</v>
      </c>
      <c r="C28" s="472" t="s">
        <v>259</v>
      </c>
      <c r="D28" s="627" t="s">
        <v>796</v>
      </c>
      <c r="E28" s="634">
        <v>43966</v>
      </c>
      <c r="F28" s="627">
        <v>67</v>
      </c>
      <c r="G28" s="627">
        <v>3</v>
      </c>
      <c r="H28" s="634">
        <v>45060</v>
      </c>
      <c r="I28" s="634"/>
      <c r="J28" s="473" t="s">
        <v>721</v>
      </c>
    </row>
    <row r="29" spans="1:10">
      <c r="A29" s="628">
        <v>361</v>
      </c>
      <c r="B29" s="470" t="s">
        <v>797</v>
      </c>
      <c r="C29" s="470" t="s">
        <v>798</v>
      </c>
      <c r="D29" s="628" t="s">
        <v>799</v>
      </c>
      <c r="E29" s="635">
        <v>43941</v>
      </c>
      <c r="F29" s="628">
        <v>491</v>
      </c>
      <c r="G29" s="628">
        <v>2</v>
      </c>
      <c r="H29" s="635">
        <v>44670</v>
      </c>
      <c r="I29" s="635" t="s">
        <v>771</v>
      </c>
      <c r="J29" s="471" t="s">
        <v>721</v>
      </c>
    </row>
    <row r="30" spans="1:10">
      <c r="A30" s="627">
        <v>571</v>
      </c>
      <c r="B30" s="472" t="s">
        <v>800</v>
      </c>
      <c r="C30" s="472" t="s">
        <v>801</v>
      </c>
      <c r="D30" s="627" t="s">
        <v>802</v>
      </c>
      <c r="E30" s="634">
        <v>43930</v>
      </c>
      <c r="F30" s="627">
        <v>456</v>
      </c>
      <c r="G30" s="627">
        <v>3</v>
      </c>
      <c r="H30" s="634">
        <v>45024</v>
      </c>
      <c r="I30" s="634" t="s">
        <v>716</v>
      </c>
      <c r="J30" s="473" t="s">
        <v>803</v>
      </c>
    </row>
    <row r="31" spans="1:10">
      <c r="A31" s="628">
        <v>405</v>
      </c>
      <c r="B31" s="470" t="s">
        <v>804</v>
      </c>
      <c r="C31" s="470" t="s">
        <v>805</v>
      </c>
      <c r="D31" s="628" t="s">
        <v>806</v>
      </c>
      <c r="E31" s="635">
        <v>43930</v>
      </c>
      <c r="F31" s="628">
        <v>101</v>
      </c>
      <c r="G31" s="628">
        <v>2</v>
      </c>
      <c r="H31" s="635">
        <v>44659</v>
      </c>
      <c r="I31" s="635" t="s">
        <v>734</v>
      </c>
      <c r="J31" s="471" t="s">
        <v>751</v>
      </c>
    </row>
    <row r="32" spans="1:10">
      <c r="A32" s="627">
        <v>599</v>
      </c>
      <c r="B32" s="472" t="s">
        <v>807</v>
      </c>
      <c r="C32" s="472" t="s">
        <v>808</v>
      </c>
      <c r="D32" s="627" t="s">
        <v>809</v>
      </c>
      <c r="E32" s="634">
        <v>43930</v>
      </c>
      <c r="F32" s="627">
        <v>490</v>
      </c>
      <c r="G32" s="627">
        <v>3</v>
      </c>
      <c r="H32" s="634">
        <v>45024</v>
      </c>
      <c r="I32" s="634" t="s">
        <v>716</v>
      </c>
      <c r="J32" s="473" t="s">
        <v>721</v>
      </c>
    </row>
    <row r="33" spans="1:10">
      <c r="A33" s="628">
        <v>321</v>
      </c>
      <c r="B33" s="470" t="s">
        <v>29</v>
      </c>
      <c r="C33" s="470" t="s">
        <v>810</v>
      </c>
      <c r="D33" s="628" t="s">
        <v>811</v>
      </c>
      <c r="E33" s="635">
        <v>43930</v>
      </c>
      <c r="F33" s="628">
        <v>500</v>
      </c>
      <c r="G33" s="628">
        <v>2</v>
      </c>
      <c r="H33" s="635">
        <v>44659</v>
      </c>
      <c r="I33" s="635" t="s">
        <v>771</v>
      </c>
      <c r="J33" s="471" t="s">
        <v>721</v>
      </c>
    </row>
    <row r="34" spans="1:10">
      <c r="A34" s="627">
        <v>560</v>
      </c>
      <c r="B34" s="472" t="s">
        <v>791</v>
      </c>
      <c r="C34" s="472" t="s">
        <v>812</v>
      </c>
      <c r="D34" s="627" t="s">
        <v>813</v>
      </c>
      <c r="E34" s="634">
        <v>43930</v>
      </c>
      <c r="F34" s="627">
        <v>494</v>
      </c>
      <c r="G34" s="627">
        <v>3</v>
      </c>
      <c r="H34" s="634">
        <v>45024</v>
      </c>
      <c r="I34" s="634" t="s">
        <v>716</v>
      </c>
      <c r="J34" s="473" t="s">
        <v>794</v>
      </c>
    </row>
    <row r="35" spans="1:10">
      <c r="A35" s="628">
        <v>558</v>
      </c>
      <c r="B35" s="470" t="s">
        <v>791</v>
      </c>
      <c r="C35" s="470" t="s">
        <v>814</v>
      </c>
      <c r="D35" s="628" t="s">
        <v>815</v>
      </c>
      <c r="E35" s="635">
        <v>43930</v>
      </c>
      <c r="F35" s="628">
        <v>430</v>
      </c>
      <c r="G35" s="628">
        <v>3</v>
      </c>
      <c r="H35" s="635">
        <v>45024</v>
      </c>
      <c r="I35" s="635" t="s">
        <v>716</v>
      </c>
      <c r="J35" s="471" t="s">
        <v>794</v>
      </c>
    </row>
    <row r="36" spans="1:10">
      <c r="A36" s="627">
        <v>559</v>
      </c>
      <c r="B36" s="472" t="s">
        <v>791</v>
      </c>
      <c r="C36" s="472" t="s">
        <v>816</v>
      </c>
      <c r="D36" s="627" t="s">
        <v>817</v>
      </c>
      <c r="E36" s="634">
        <v>43930</v>
      </c>
      <c r="F36" s="627">
        <v>492</v>
      </c>
      <c r="G36" s="627">
        <v>3</v>
      </c>
      <c r="H36" s="634">
        <v>45024</v>
      </c>
      <c r="I36" s="634" t="s">
        <v>716</v>
      </c>
      <c r="J36" s="473" t="s">
        <v>818</v>
      </c>
    </row>
    <row r="37" spans="1:10" ht="34.799999999999997">
      <c r="A37" s="628">
        <v>138</v>
      </c>
      <c r="B37" s="470" t="s">
        <v>819</v>
      </c>
      <c r="C37" s="470" t="s">
        <v>258</v>
      </c>
      <c r="D37" s="628" t="s">
        <v>820</v>
      </c>
      <c r="E37" s="635">
        <v>43922</v>
      </c>
      <c r="F37" s="628">
        <v>135</v>
      </c>
      <c r="G37" s="628">
        <v>2</v>
      </c>
      <c r="H37" s="635">
        <v>44652</v>
      </c>
      <c r="I37" s="636" t="s">
        <v>821</v>
      </c>
      <c r="J37" s="471" t="s">
        <v>751</v>
      </c>
    </row>
    <row r="38" spans="1:10">
      <c r="A38" s="627">
        <v>620</v>
      </c>
      <c r="B38" s="472" t="s">
        <v>822</v>
      </c>
      <c r="C38" s="472" t="s">
        <v>823</v>
      </c>
      <c r="D38" s="627" t="s">
        <v>824</v>
      </c>
      <c r="E38" s="634">
        <v>43906</v>
      </c>
      <c r="F38" s="627">
        <v>499</v>
      </c>
      <c r="G38" s="627">
        <v>3</v>
      </c>
      <c r="H38" s="634">
        <v>45000</v>
      </c>
      <c r="I38" s="634" t="s">
        <v>716</v>
      </c>
      <c r="J38" s="473" t="s">
        <v>825</v>
      </c>
    </row>
    <row r="39" spans="1:10">
      <c r="A39" s="628">
        <v>621</v>
      </c>
      <c r="B39" s="470" t="s">
        <v>822</v>
      </c>
      <c r="C39" s="470" t="s">
        <v>826</v>
      </c>
      <c r="D39" s="628" t="s">
        <v>827</v>
      </c>
      <c r="E39" s="635">
        <v>43906</v>
      </c>
      <c r="F39" s="628">
        <v>499</v>
      </c>
      <c r="G39" s="628">
        <v>3</v>
      </c>
      <c r="H39" s="635">
        <v>45000</v>
      </c>
      <c r="I39" s="635" t="s">
        <v>716</v>
      </c>
      <c r="J39" s="471" t="s">
        <v>828</v>
      </c>
    </row>
    <row r="40" spans="1:10">
      <c r="A40" s="627">
        <v>622</v>
      </c>
      <c r="B40" s="472" t="s">
        <v>829</v>
      </c>
      <c r="C40" s="472" t="s">
        <v>830</v>
      </c>
      <c r="D40" s="627" t="s">
        <v>831</v>
      </c>
      <c r="E40" s="634">
        <v>43906</v>
      </c>
      <c r="F40" s="627">
        <v>496</v>
      </c>
      <c r="G40" s="627">
        <v>3</v>
      </c>
      <c r="H40" s="634">
        <v>45000</v>
      </c>
      <c r="I40" s="634" t="s">
        <v>716</v>
      </c>
      <c r="J40" s="473" t="s">
        <v>828</v>
      </c>
    </row>
    <row r="41" spans="1:10">
      <c r="A41" s="628">
        <v>623</v>
      </c>
      <c r="B41" s="470" t="s">
        <v>829</v>
      </c>
      <c r="C41" s="470" t="s">
        <v>832</v>
      </c>
      <c r="D41" s="628" t="s">
        <v>833</v>
      </c>
      <c r="E41" s="635">
        <v>43906</v>
      </c>
      <c r="F41" s="628">
        <v>491</v>
      </c>
      <c r="G41" s="628">
        <v>3</v>
      </c>
      <c r="H41" s="635">
        <v>45000</v>
      </c>
      <c r="I41" s="635" t="s">
        <v>716</v>
      </c>
      <c r="J41" s="471" t="s">
        <v>828</v>
      </c>
    </row>
    <row r="42" spans="1:10">
      <c r="A42" s="627">
        <v>225</v>
      </c>
      <c r="B42" s="472" t="s">
        <v>804</v>
      </c>
      <c r="C42" s="472" t="s">
        <v>260</v>
      </c>
      <c r="D42" s="627" t="s">
        <v>834</v>
      </c>
      <c r="E42" s="634">
        <v>43902</v>
      </c>
      <c r="F42" s="627">
        <v>48</v>
      </c>
      <c r="G42" s="627">
        <v>2</v>
      </c>
      <c r="H42" s="634">
        <v>44631</v>
      </c>
      <c r="I42" s="634" t="s">
        <v>734</v>
      </c>
      <c r="J42" s="473" t="s">
        <v>751</v>
      </c>
    </row>
    <row r="43" spans="1:10">
      <c r="A43" s="628">
        <v>636</v>
      </c>
      <c r="B43" s="470" t="s">
        <v>835</v>
      </c>
      <c r="C43" s="470" t="s">
        <v>836</v>
      </c>
      <c r="D43" s="628" t="s">
        <v>837</v>
      </c>
      <c r="E43" s="635">
        <v>43900</v>
      </c>
      <c r="F43" s="628">
        <v>132</v>
      </c>
      <c r="G43" s="628">
        <v>3</v>
      </c>
      <c r="H43" s="635">
        <v>44994</v>
      </c>
      <c r="I43" s="635" t="s">
        <v>716</v>
      </c>
      <c r="J43" s="471" t="s">
        <v>717</v>
      </c>
    </row>
    <row r="44" spans="1:10">
      <c r="A44" s="627">
        <v>627</v>
      </c>
      <c r="B44" s="472" t="s">
        <v>838</v>
      </c>
      <c r="C44" s="472" t="s">
        <v>839</v>
      </c>
      <c r="D44" s="627" t="s">
        <v>840</v>
      </c>
      <c r="E44" s="634">
        <v>43853</v>
      </c>
      <c r="F44" s="627">
        <v>94</v>
      </c>
      <c r="G44" s="627">
        <v>3</v>
      </c>
      <c r="H44" s="634">
        <v>44948</v>
      </c>
      <c r="I44" s="634" t="s">
        <v>716</v>
      </c>
      <c r="J44" s="473" t="s">
        <v>721</v>
      </c>
    </row>
    <row r="45" spans="1:10">
      <c r="A45" s="628">
        <v>614</v>
      </c>
      <c r="B45" s="470" t="s">
        <v>841</v>
      </c>
      <c r="C45" s="470" t="s">
        <v>842</v>
      </c>
      <c r="D45" s="628" t="s">
        <v>843</v>
      </c>
      <c r="E45" s="635">
        <v>43851</v>
      </c>
      <c r="F45" s="628">
        <v>467</v>
      </c>
      <c r="G45" s="628">
        <v>3</v>
      </c>
      <c r="H45" s="635">
        <v>44946</v>
      </c>
      <c r="I45" s="635" t="s">
        <v>716</v>
      </c>
      <c r="J45" s="471" t="s">
        <v>721</v>
      </c>
    </row>
    <row r="46" spans="1:10">
      <c r="A46" s="627">
        <v>582</v>
      </c>
      <c r="B46" s="472" t="s">
        <v>844</v>
      </c>
      <c r="C46" s="472" t="s">
        <v>845</v>
      </c>
      <c r="D46" s="627" t="s">
        <v>846</v>
      </c>
      <c r="E46" s="634">
        <v>43843</v>
      </c>
      <c r="F46" s="627">
        <v>433</v>
      </c>
      <c r="G46" s="627">
        <v>3</v>
      </c>
      <c r="H46" s="634">
        <v>44938</v>
      </c>
      <c r="I46" s="634" t="s">
        <v>716</v>
      </c>
      <c r="J46" s="473" t="s">
        <v>751</v>
      </c>
    </row>
    <row r="47" spans="1:10">
      <c r="A47" s="628">
        <v>609</v>
      </c>
      <c r="B47" s="470" t="s">
        <v>847</v>
      </c>
      <c r="C47" s="470" t="s">
        <v>848</v>
      </c>
      <c r="D47" s="628" t="s">
        <v>849</v>
      </c>
      <c r="E47" s="635">
        <v>43843</v>
      </c>
      <c r="F47" s="628">
        <v>209</v>
      </c>
      <c r="G47" s="628">
        <v>3</v>
      </c>
      <c r="H47" s="635">
        <v>44938</v>
      </c>
      <c r="I47" s="635" t="s">
        <v>716</v>
      </c>
      <c r="J47" s="471" t="s">
        <v>751</v>
      </c>
    </row>
    <row r="48" spans="1:10">
      <c r="A48" s="627">
        <v>637</v>
      </c>
      <c r="B48" s="472" t="s">
        <v>835</v>
      </c>
      <c r="C48" s="472" t="s">
        <v>241</v>
      </c>
      <c r="D48" s="627" t="s">
        <v>850</v>
      </c>
      <c r="E48" s="634">
        <v>43823</v>
      </c>
      <c r="F48" s="627">
        <v>497</v>
      </c>
      <c r="G48" s="627">
        <v>3</v>
      </c>
      <c r="H48" s="634">
        <v>44918</v>
      </c>
      <c r="I48" s="634" t="s">
        <v>716</v>
      </c>
      <c r="J48" s="473" t="s">
        <v>717</v>
      </c>
    </row>
    <row r="49" spans="1:10">
      <c r="A49" s="628">
        <v>598</v>
      </c>
      <c r="B49" s="470" t="s">
        <v>851</v>
      </c>
      <c r="C49" s="470" t="s">
        <v>852</v>
      </c>
      <c r="D49" s="628" t="s">
        <v>853</v>
      </c>
      <c r="E49" s="635">
        <v>43822</v>
      </c>
      <c r="F49" s="628">
        <v>376</v>
      </c>
      <c r="G49" s="628">
        <v>3</v>
      </c>
      <c r="H49" s="635">
        <v>44917</v>
      </c>
      <c r="I49" s="635" t="s">
        <v>716</v>
      </c>
      <c r="J49" s="471" t="s">
        <v>854</v>
      </c>
    </row>
    <row r="50" spans="1:10">
      <c r="A50" s="627">
        <v>626</v>
      </c>
      <c r="B50" s="472" t="s">
        <v>838</v>
      </c>
      <c r="C50" s="472" t="s">
        <v>239</v>
      </c>
      <c r="D50" s="627" t="s">
        <v>855</v>
      </c>
      <c r="E50" s="634">
        <v>43780</v>
      </c>
      <c r="F50" s="627">
        <v>119</v>
      </c>
      <c r="G50" s="627">
        <v>3</v>
      </c>
      <c r="H50" s="634">
        <v>44875</v>
      </c>
      <c r="I50" s="634" t="s">
        <v>716</v>
      </c>
      <c r="J50" s="473" t="s">
        <v>721</v>
      </c>
    </row>
    <row r="51" spans="1:10">
      <c r="A51" s="628">
        <v>638</v>
      </c>
      <c r="B51" s="470" t="s">
        <v>856</v>
      </c>
      <c r="C51" s="470" t="s">
        <v>238</v>
      </c>
      <c r="D51" s="628" t="s">
        <v>857</v>
      </c>
      <c r="E51" s="635">
        <v>43770</v>
      </c>
      <c r="F51" s="628">
        <v>498</v>
      </c>
      <c r="G51" s="628">
        <v>3</v>
      </c>
      <c r="H51" s="635">
        <v>44865</v>
      </c>
      <c r="I51" s="635" t="s">
        <v>716</v>
      </c>
      <c r="J51" s="471" t="s">
        <v>717</v>
      </c>
    </row>
    <row r="52" spans="1:10">
      <c r="A52" s="627">
        <v>639</v>
      </c>
      <c r="B52" s="472" t="s">
        <v>856</v>
      </c>
      <c r="C52" s="472" t="s">
        <v>235</v>
      </c>
      <c r="D52" s="627" t="s">
        <v>858</v>
      </c>
      <c r="E52" s="634">
        <v>43770</v>
      </c>
      <c r="F52" s="627">
        <v>499</v>
      </c>
      <c r="G52" s="627">
        <v>3</v>
      </c>
      <c r="H52" s="634">
        <v>44865</v>
      </c>
      <c r="I52" s="634" t="s">
        <v>716</v>
      </c>
      <c r="J52" s="473" t="s">
        <v>717</v>
      </c>
    </row>
    <row r="53" spans="1:10">
      <c r="A53" s="628">
        <v>642</v>
      </c>
      <c r="B53" s="470" t="s">
        <v>856</v>
      </c>
      <c r="C53" s="470" t="s">
        <v>234</v>
      </c>
      <c r="D53" s="628" t="s">
        <v>859</v>
      </c>
      <c r="E53" s="635">
        <v>43770</v>
      </c>
      <c r="F53" s="628">
        <v>499</v>
      </c>
      <c r="G53" s="628">
        <v>3</v>
      </c>
      <c r="H53" s="635">
        <v>44865</v>
      </c>
      <c r="I53" s="635" t="s">
        <v>716</v>
      </c>
      <c r="J53" s="471" t="s">
        <v>717</v>
      </c>
    </row>
    <row r="54" spans="1:10">
      <c r="A54" s="627">
        <v>641</v>
      </c>
      <c r="B54" s="472" t="s">
        <v>856</v>
      </c>
      <c r="C54" s="472" t="s">
        <v>237</v>
      </c>
      <c r="D54" s="627" t="s">
        <v>860</v>
      </c>
      <c r="E54" s="634">
        <v>43770</v>
      </c>
      <c r="F54" s="627">
        <v>500</v>
      </c>
      <c r="G54" s="627">
        <v>3</v>
      </c>
      <c r="H54" s="634">
        <v>44865</v>
      </c>
      <c r="I54" s="634" t="s">
        <v>716</v>
      </c>
      <c r="J54" s="473" t="s">
        <v>717</v>
      </c>
    </row>
    <row r="55" spans="1:10">
      <c r="A55" s="628">
        <v>640</v>
      </c>
      <c r="B55" s="470" t="s">
        <v>856</v>
      </c>
      <c r="C55" s="470" t="s">
        <v>236</v>
      </c>
      <c r="D55" s="628" t="s">
        <v>861</v>
      </c>
      <c r="E55" s="635">
        <v>43770</v>
      </c>
      <c r="F55" s="628">
        <v>499</v>
      </c>
      <c r="G55" s="628">
        <v>3</v>
      </c>
      <c r="H55" s="635">
        <v>44865</v>
      </c>
      <c r="I55" s="635" t="s">
        <v>716</v>
      </c>
      <c r="J55" s="471" t="s">
        <v>717</v>
      </c>
    </row>
    <row r="56" spans="1:10">
      <c r="A56" s="627">
        <v>577</v>
      </c>
      <c r="B56" s="472" t="s">
        <v>862</v>
      </c>
      <c r="C56" s="472" t="s">
        <v>244</v>
      </c>
      <c r="D56" s="627" t="s">
        <v>863</v>
      </c>
      <c r="E56" s="634">
        <v>43678</v>
      </c>
      <c r="F56" s="627">
        <v>444</v>
      </c>
      <c r="G56" s="627">
        <v>3</v>
      </c>
      <c r="H56" s="634">
        <v>44774</v>
      </c>
      <c r="I56" s="634" t="s">
        <v>716</v>
      </c>
      <c r="J56" s="473" t="s">
        <v>803</v>
      </c>
    </row>
    <row r="57" spans="1:10">
      <c r="A57" s="628"/>
      <c r="B57" s="470" t="s">
        <v>864</v>
      </c>
      <c r="C57" s="470" t="s">
        <v>240</v>
      </c>
      <c r="D57" s="628" t="s">
        <v>865</v>
      </c>
      <c r="E57" s="635">
        <v>43670</v>
      </c>
      <c r="F57" s="628">
        <v>407</v>
      </c>
      <c r="G57" s="628">
        <v>3</v>
      </c>
      <c r="H57" s="635">
        <v>44765</v>
      </c>
      <c r="I57" s="635" t="s">
        <v>716</v>
      </c>
      <c r="J57" s="471" t="s">
        <v>721</v>
      </c>
    </row>
    <row r="58" spans="1:10">
      <c r="A58" s="627">
        <v>607</v>
      </c>
      <c r="B58" s="472" t="s">
        <v>866</v>
      </c>
      <c r="C58" s="472" t="s">
        <v>243</v>
      </c>
      <c r="D58" s="627" t="s">
        <v>867</v>
      </c>
      <c r="E58" s="634">
        <v>43553</v>
      </c>
      <c r="F58" s="627">
        <v>489</v>
      </c>
      <c r="G58" s="627">
        <v>3</v>
      </c>
      <c r="H58" s="634">
        <v>44648</v>
      </c>
      <c r="I58" s="634" t="s">
        <v>716</v>
      </c>
      <c r="J58" s="473" t="s">
        <v>751</v>
      </c>
    </row>
    <row r="59" spans="1:10">
      <c r="A59" s="628"/>
      <c r="B59" s="470" t="s">
        <v>868</v>
      </c>
      <c r="C59" s="470" t="s">
        <v>242</v>
      </c>
      <c r="D59" s="628" t="s">
        <v>869</v>
      </c>
      <c r="E59" s="635">
        <v>43533</v>
      </c>
      <c r="F59" s="628">
        <v>429</v>
      </c>
      <c r="G59" s="628">
        <v>3</v>
      </c>
      <c r="H59" s="635">
        <v>44628</v>
      </c>
      <c r="I59" s="635" t="s">
        <v>716</v>
      </c>
      <c r="J59" s="471" t="s">
        <v>870</v>
      </c>
    </row>
    <row r="60" spans="1:10">
      <c r="A60" s="627"/>
      <c r="B60" s="472" t="s">
        <v>871</v>
      </c>
      <c r="C60" s="472" t="s">
        <v>265</v>
      </c>
      <c r="D60" s="627" t="s">
        <v>872</v>
      </c>
      <c r="E60" s="634">
        <v>43417</v>
      </c>
      <c r="F60" s="627">
        <v>422</v>
      </c>
      <c r="G60" s="627">
        <v>2</v>
      </c>
      <c r="H60" s="634">
        <v>44147</v>
      </c>
      <c r="I60" s="634" t="s">
        <v>737</v>
      </c>
      <c r="J60" s="473" t="s">
        <v>873</v>
      </c>
    </row>
    <row r="61" spans="1:10">
      <c r="A61" s="628">
        <v>568</v>
      </c>
      <c r="B61" s="470" t="s">
        <v>874</v>
      </c>
      <c r="C61" s="470" t="s">
        <v>230</v>
      </c>
      <c r="D61" s="628" t="s">
        <v>875</v>
      </c>
      <c r="E61" s="635">
        <v>43304</v>
      </c>
      <c r="F61" s="628">
        <v>500</v>
      </c>
      <c r="G61" s="628">
        <v>3</v>
      </c>
      <c r="H61" s="635">
        <v>44399</v>
      </c>
      <c r="I61" s="635" t="s">
        <v>716</v>
      </c>
      <c r="J61" s="471" t="s">
        <v>717</v>
      </c>
    </row>
    <row r="62" spans="1:10">
      <c r="A62" s="627">
        <v>567</v>
      </c>
      <c r="B62" s="472" t="s">
        <v>874</v>
      </c>
      <c r="C62" s="472" t="s">
        <v>229</v>
      </c>
      <c r="D62" s="627" t="s">
        <v>876</v>
      </c>
      <c r="E62" s="634">
        <v>43304</v>
      </c>
      <c r="F62" s="627">
        <v>372</v>
      </c>
      <c r="G62" s="627">
        <v>3</v>
      </c>
      <c r="H62" s="634">
        <v>44399</v>
      </c>
      <c r="I62" s="634" t="s">
        <v>716</v>
      </c>
      <c r="J62" s="473" t="s">
        <v>803</v>
      </c>
    </row>
    <row r="63" spans="1:10">
      <c r="A63" s="628">
        <v>566</v>
      </c>
      <c r="B63" s="470" t="s">
        <v>877</v>
      </c>
      <c r="C63" s="470" t="s">
        <v>232</v>
      </c>
      <c r="D63" s="628" t="s">
        <v>878</v>
      </c>
      <c r="E63" s="635">
        <v>43292</v>
      </c>
      <c r="F63" s="628">
        <v>422</v>
      </c>
      <c r="G63" s="628">
        <v>3</v>
      </c>
      <c r="H63" s="635">
        <v>44387</v>
      </c>
      <c r="I63" s="635" t="s">
        <v>716</v>
      </c>
      <c r="J63" s="471" t="s">
        <v>879</v>
      </c>
    </row>
    <row r="64" spans="1:10">
      <c r="A64" s="627">
        <v>514</v>
      </c>
      <c r="B64" s="472" t="s">
        <v>877</v>
      </c>
      <c r="C64" s="472" t="s">
        <v>231</v>
      </c>
      <c r="D64" s="627" t="s">
        <v>880</v>
      </c>
      <c r="E64" s="634">
        <v>43292</v>
      </c>
      <c r="F64" s="627">
        <v>428</v>
      </c>
      <c r="G64" s="627">
        <v>3</v>
      </c>
      <c r="H64" s="634">
        <v>44387</v>
      </c>
      <c r="I64" s="634" t="s">
        <v>716</v>
      </c>
      <c r="J64" s="473" t="s">
        <v>879</v>
      </c>
    </row>
    <row r="65" spans="1:10">
      <c r="A65" s="628">
        <v>513</v>
      </c>
      <c r="B65" s="470" t="s">
        <v>877</v>
      </c>
      <c r="C65" s="470" t="s">
        <v>233</v>
      </c>
      <c r="D65" s="628" t="s">
        <v>881</v>
      </c>
      <c r="E65" s="635">
        <v>43292</v>
      </c>
      <c r="F65" s="628">
        <v>499</v>
      </c>
      <c r="G65" s="628">
        <v>3</v>
      </c>
      <c r="H65" s="635">
        <v>44387</v>
      </c>
      <c r="I65" s="635" t="s">
        <v>716</v>
      </c>
      <c r="J65" s="471" t="s">
        <v>879</v>
      </c>
    </row>
    <row r="66" spans="1:10">
      <c r="A66" s="627">
        <v>547</v>
      </c>
      <c r="B66" s="472" t="s">
        <v>882</v>
      </c>
      <c r="C66" s="472" t="s">
        <v>227</v>
      </c>
      <c r="D66" s="627" t="s">
        <v>883</v>
      </c>
      <c r="E66" s="634">
        <v>43216</v>
      </c>
      <c r="F66" s="627">
        <v>150</v>
      </c>
      <c r="G66" s="627">
        <v>3</v>
      </c>
      <c r="H66" s="634">
        <v>44311</v>
      </c>
      <c r="I66" s="634" t="s">
        <v>716</v>
      </c>
      <c r="J66" s="473" t="s">
        <v>721</v>
      </c>
    </row>
    <row r="67" spans="1:10">
      <c r="A67" s="628">
        <v>524</v>
      </c>
      <c r="B67" s="470" t="s">
        <v>884</v>
      </c>
      <c r="C67" s="470" t="s">
        <v>172</v>
      </c>
      <c r="D67" s="628" t="s">
        <v>885</v>
      </c>
      <c r="E67" s="635">
        <v>43165</v>
      </c>
      <c r="F67" s="628">
        <v>314</v>
      </c>
      <c r="G67" s="628">
        <v>3</v>
      </c>
      <c r="H67" s="635">
        <v>44260</v>
      </c>
      <c r="I67" s="635" t="s">
        <v>716</v>
      </c>
      <c r="J67" s="471" t="s">
        <v>721</v>
      </c>
    </row>
    <row r="68" spans="1:10">
      <c r="A68" s="627">
        <v>540</v>
      </c>
      <c r="B68" s="472" t="s">
        <v>886</v>
      </c>
      <c r="C68" s="472" t="s">
        <v>224</v>
      </c>
      <c r="D68" s="627" t="s">
        <v>887</v>
      </c>
      <c r="E68" s="634">
        <v>43165</v>
      </c>
      <c r="F68" s="627">
        <v>357</v>
      </c>
      <c r="G68" s="627">
        <v>3</v>
      </c>
      <c r="H68" s="634">
        <v>44260</v>
      </c>
      <c r="I68" s="634" t="s">
        <v>716</v>
      </c>
      <c r="J68" s="473" t="s">
        <v>888</v>
      </c>
    </row>
    <row r="69" spans="1:10">
      <c r="A69" s="628">
        <v>546</v>
      </c>
      <c r="B69" s="470" t="s">
        <v>889</v>
      </c>
      <c r="C69" s="470" t="s">
        <v>228</v>
      </c>
      <c r="D69" s="628" t="s">
        <v>890</v>
      </c>
      <c r="E69" s="635">
        <v>43165</v>
      </c>
      <c r="F69" s="628">
        <v>242.8776</v>
      </c>
      <c r="G69" s="628">
        <v>3</v>
      </c>
      <c r="H69" s="635">
        <v>44260</v>
      </c>
      <c r="I69" s="635" t="s">
        <v>716</v>
      </c>
      <c r="J69" s="471" t="s">
        <v>888</v>
      </c>
    </row>
    <row r="70" spans="1:10">
      <c r="A70" s="627" t="s">
        <v>891</v>
      </c>
      <c r="B70" s="472" t="s">
        <v>889</v>
      </c>
      <c r="C70" s="472" t="s">
        <v>222</v>
      </c>
      <c r="D70" s="627" t="s">
        <v>892</v>
      </c>
      <c r="E70" s="634">
        <v>43165</v>
      </c>
      <c r="F70" s="627">
        <v>499</v>
      </c>
      <c r="G70" s="627">
        <v>3</v>
      </c>
      <c r="H70" s="634">
        <v>44260</v>
      </c>
      <c r="I70" s="634" t="s">
        <v>716</v>
      </c>
      <c r="J70" s="473" t="s">
        <v>888</v>
      </c>
    </row>
    <row r="71" spans="1:10">
      <c r="A71" s="628" t="s">
        <v>893</v>
      </c>
      <c r="B71" s="470" t="s">
        <v>889</v>
      </c>
      <c r="C71" s="470" t="s">
        <v>223</v>
      </c>
      <c r="D71" s="628" t="s">
        <v>894</v>
      </c>
      <c r="E71" s="635">
        <v>43165</v>
      </c>
      <c r="F71" s="628">
        <v>141</v>
      </c>
      <c r="G71" s="628">
        <v>3</v>
      </c>
      <c r="H71" s="635">
        <v>44260</v>
      </c>
      <c r="I71" s="635" t="s">
        <v>716</v>
      </c>
      <c r="J71" s="471" t="s">
        <v>888</v>
      </c>
    </row>
    <row r="72" spans="1:10">
      <c r="A72" s="627">
        <v>541</v>
      </c>
      <c r="B72" s="472" t="s">
        <v>889</v>
      </c>
      <c r="C72" s="472" t="s">
        <v>225</v>
      </c>
      <c r="D72" s="627" t="s">
        <v>895</v>
      </c>
      <c r="E72" s="634">
        <v>43165</v>
      </c>
      <c r="F72" s="627">
        <v>499</v>
      </c>
      <c r="G72" s="627">
        <v>3</v>
      </c>
      <c r="H72" s="634">
        <v>44260</v>
      </c>
      <c r="I72" s="634" t="s">
        <v>716</v>
      </c>
      <c r="J72" s="473" t="s">
        <v>888</v>
      </c>
    </row>
    <row r="73" spans="1:10">
      <c r="A73" s="628">
        <v>542</v>
      </c>
      <c r="B73" s="470" t="s">
        <v>896</v>
      </c>
      <c r="C73" s="470" t="s">
        <v>226</v>
      </c>
      <c r="D73" s="628" t="s">
        <v>897</v>
      </c>
      <c r="E73" s="635">
        <v>43161</v>
      </c>
      <c r="F73" s="628">
        <v>257</v>
      </c>
      <c r="G73" s="628">
        <v>3</v>
      </c>
      <c r="H73" s="635">
        <v>44256</v>
      </c>
      <c r="I73" s="635" t="s">
        <v>716</v>
      </c>
      <c r="J73" s="471" t="s">
        <v>898</v>
      </c>
    </row>
    <row r="74" spans="1:10">
      <c r="A74" s="627">
        <v>527</v>
      </c>
      <c r="B74" s="472" t="s">
        <v>899</v>
      </c>
      <c r="C74" s="472" t="s">
        <v>215</v>
      </c>
      <c r="D74" s="627" t="s">
        <v>900</v>
      </c>
      <c r="E74" s="634">
        <v>43160</v>
      </c>
      <c r="F74" s="627">
        <v>494</v>
      </c>
      <c r="G74" s="627">
        <v>3</v>
      </c>
      <c r="H74" s="634">
        <v>44255</v>
      </c>
      <c r="I74" s="634" t="s">
        <v>716</v>
      </c>
      <c r="J74" s="473" t="s">
        <v>888</v>
      </c>
    </row>
    <row r="75" spans="1:10">
      <c r="A75" s="628">
        <v>526</v>
      </c>
      <c r="B75" s="470" t="s">
        <v>901</v>
      </c>
      <c r="C75" s="470" t="s">
        <v>214</v>
      </c>
      <c r="D75" s="628" t="s">
        <v>902</v>
      </c>
      <c r="E75" s="635">
        <v>43160</v>
      </c>
      <c r="F75" s="628">
        <v>449</v>
      </c>
      <c r="G75" s="628">
        <v>3</v>
      </c>
      <c r="H75" s="635">
        <v>44255</v>
      </c>
      <c r="I75" s="635" t="s">
        <v>716</v>
      </c>
      <c r="J75" s="471" t="s">
        <v>888</v>
      </c>
    </row>
    <row r="76" spans="1:10">
      <c r="A76" s="627">
        <v>530</v>
      </c>
      <c r="B76" s="472" t="s">
        <v>903</v>
      </c>
      <c r="C76" s="472" t="s">
        <v>217</v>
      </c>
      <c r="D76" s="627" t="s">
        <v>904</v>
      </c>
      <c r="E76" s="634">
        <v>43160</v>
      </c>
      <c r="F76" s="627">
        <v>460</v>
      </c>
      <c r="G76" s="627">
        <v>3</v>
      </c>
      <c r="H76" s="634">
        <v>44255</v>
      </c>
      <c r="I76" s="634" t="s">
        <v>716</v>
      </c>
      <c r="J76" s="473" t="s">
        <v>803</v>
      </c>
    </row>
    <row r="77" spans="1:10">
      <c r="A77" s="628">
        <v>536</v>
      </c>
      <c r="B77" s="470" t="s">
        <v>899</v>
      </c>
      <c r="C77" s="470" t="s">
        <v>220</v>
      </c>
      <c r="D77" s="628" t="s">
        <v>905</v>
      </c>
      <c r="E77" s="635">
        <v>43159</v>
      </c>
      <c r="F77" s="628">
        <v>431</v>
      </c>
      <c r="G77" s="628">
        <v>3</v>
      </c>
      <c r="H77" s="635">
        <v>44254</v>
      </c>
      <c r="I77" s="635" t="s">
        <v>716</v>
      </c>
      <c r="J77" s="471" t="s">
        <v>888</v>
      </c>
    </row>
    <row r="78" spans="1:10">
      <c r="A78" s="627">
        <v>535</v>
      </c>
      <c r="B78" s="472" t="s">
        <v>901</v>
      </c>
      <c r="C78" s="472" t="s">
        <v>906</v>
      </c>
      <c r="D78" s="627" t="s">
        <v>907</v>
      </c>
      <c r="E78" s="634">
        <v>43159</v>
      </c>
      <c r="F78" s="627">
        <v>332</v>
      </c>
      <c r="G78" s="627">
        <v>3</v>
      </c>
      <c r="H78" s="634">
        <v>44254</v>
      </c>
      <c r="I78" s="634" t="s">
        <v>716</v>
      </c>
      <c r="J78" s="473" t="s">
        <v>888</v>
      </c>
    </row>
    <row r="79" spans="1:10">
      <c r="A79" s="628">
        <v>537</v>
      </c>
      <c r="B79" s="470" t="s">
        <v>901</v>
      </c>
      <c r="C79" s="470" t="s">
        <v>221</v>
      </c>
      <c r="D79" s="628" t="s">
        <v>908</v>
      </c>
      <c r="E79" s="635">
        <v>43147</v>
      </c>
      <c r="F79" s="628">
        <v>398</v>
      </c>
      <c r="G79" s="628">
        <v>3</v>
      </c>
      <c r="H79" s="635">
        <v>44244</v>
      </c>
      <c r="I79" s="635" t="s">
        <v>716</v>
      </c>
      <c r="J79" s="471" t="s">
        <v>888</v>
      </c>
    </row>
    <row r="80" spans="1:10">
      <c r="A80" s="627">
        <v>534</v>
      </c>
      <c r="B80" s="472" t="s">
        <v>909</v>
      </c>
      <c r="C80" s="472" t="s">
        <v>219</v>
      </c>
      <c r="D80" s="627" t="s">
        <v>910</v>
      </c>
      <c r="E80" s="634">
        <v>43147</v>
      </c>
      <c r="F80" s="627">
        <v>297</v>
      </c>
      <c r="G80" s="627">
        <v>3</v>
      </c>
      <c r="H80" s="634">
        <v>44242</v>
      </c>
      <c r="I80" s="634" t="s">
        <v>716</v>
      </c>
      <c r="J80" s="473" t="s">
        <v>721</v>
      </c>
    </row>
    <row r="81" spans="1:10">
      <c r="A81" s="628">
        <v>318</v>
      </c>
      <c r="B81" s="470" t="s">
        <v>911</v>
      </c>
      <c r="C81" s="470" t="s">
        <v>268</v>
      </c>
      <c r="D81" s="628" t="s">
        <v>0</v>
      </c>
      <c r="E81" s="635">
        <v>43138</v>
      </c>
      <c r="F81" s="628">
        <v>174</v>
      </c>
      <c r="G81" s="628">
        <v>2</v>
      </c>
      <c r="H81" s="635">
        <v>43867</v>
      </c>
      <c r="I81" s="635" t="s">
        <v>771</v>
      </c>
      <c r="J81" s="471" t="s">
        <v>159</v>
      </c>
    </row>
    <row r="82" spans="1:10">
      <c r="A82" s="627">
        <v>533</v>
      </c>
      <c r="B82" s="472" t="s">
        <v>912</v>
      </c>
      <c r="C82" s="472" t="s">
        <v>913</v>
      </c>
      <c r="D82" s="627" t="s">
        <v>840</v>
      </c>
      <c r="E82" s="634">
        <v>43132</v>
      </c>
      <c r="F82" s="627">
        <v>495</v>
      </c>
      <c r="G82" s="627">
        <v>3</v>
      </c>
      <c r="H82" s="634">
        <v>44227</v>
      </c>
      <c r="I82" s="634" t="s">
        <v>716</v>
      </c>
      <c r="J82" s="473" t="s">
        <v>721</v>
      </c>
    </row>
    <row r="83" spans="1:10">
      <c r="A83" s="628">
        <v>528</v>
      </c>
      <c r="B83" s="470" t="s">
        <v>912</v>
      </c>
      <c r="C83" s="470" t="s">
        <v>914</v>
      </c>
      <c r="D83" s="628" t="s">
        <v>915</v>
      </c>
      <c r="E83" s="635">
        <v>43132</v>
      </c>
      <c r="F83" s="628">
        <v>170</v>
      </c>
      <c r="G83" s="628">
        <v>3</v>
      </c>
      <c r="H83" s="635">
        <v>44227</v>
      </c>
      <c r="I83" s="635" t="s">
        <v>716</v>
      </c>
      <c r="J83" s="471" t="s">
        <v>721</v>
      </c>
    </row>
    <row r="84" spans="1:10">
      <c r="A84" s="627">
        <v>532</v>
      </c>
      <c r="B84" s="472" t="s">
        <v>916</v>
      </c>
      <c r="C84" s="472" t="s">
        <v>917</v>
      </c>
      <c r="D84" s="627" t="s">
        <v>918</v>
      </c>
      <c r="E84" s="634">
        <v>43132</v>
      </c>
      <c r="F84" s="627">
        <v>481</v>
      </c>
      <c r="G84" s="627">
        <v>3</v>
      </c>
      <c r="H84" s="634">
        <v>44227</v>
      </c>
      <c r="I84" s="634" t="s">
        <v>716</v>
      </c>
      <c r="J84" s="473" t="s">
        <v>721</v>
      </c>
    </row>
    <row r="85" spans="1:10">
      <c r="A85" s="628">
        <v>531</v>
      </c>
      <c r="B85" s="470" t="s">
        <v>903</v>
      </c>
      <c r="C85" s="470" t="s">
        <v>218</v>
      </c>
      <c r="D85" s="628" t="s">
        <v>919</v>
      </c>
      <c r="E85" s="635">
        <v>43132</v>
      </c>
      <c r="F85" s="628">
        <v>500</v>
      </c>
      <c r="G85" s="628">
        <v>3</v>
      </c>
      <c r="H85" s="635">
        <v>44227</v>
      </c>
      <c r="I85" s="635" t="s">
        <v>716</v>
      </c>
      <c r="J85" s="471" t="s">
        <v>803</v>
      </c>
    </row>
    <row r="86" spans="1:10">
      <c r="A86" s="627">
        <v>529</v>
      </c>
      <c r="B86" s="472" t="s">
        <v>903</v>
      </c>
      <c r="C86" s="472" t="s">
        <v>216</v>
      </c>
      <c r="D86" s="627" t="s">
        <v>920</v>
      </c>
      <c r="E86" s="634">
        <v>43132</v>
      </c>
      <c r="F86" s="627">
        <v>497</v>
      </c>
      <c r="G86" s="627">
        <v>3</v>
      </c>
      <c r="H86" s="634">
        <v>44227</v>
      </c>
      <c r="I86" s="634" t="s">
        <v>716</v>
      </c>
      <c r="J86" s="473" t="s">
        <v>803</v>
      </c>
    </row>
    <row r="87" spans="1:10">
      <c r="A87" s="628">
        <v>331</v>
      </c>
      <c r="B87" s="470" t="s">
        <v>266</v>
      </c>
      <c r="C87" s="470" t="s">
        <v>267</v>
      </c>
      <c r="D87" s="628" t="s">
        <v>921</v>
      </c>
      <c r="E87" s="635">
        <v>43129</v>
      </c>
      <c r="F87" s="628">
        <v>223</v>
      </c>
      <c r="G87" s="628">
        <v>2</v>
      </c>
      <c r="H87" s="635">
        <v>43858</v>
      </c>
      <c r="I87" s="635" t="s">
        <v>771</v>
      </c>
      <c r="J87" s="471" t="s">
        <v>751</v>
      </c>
    </row>
    <row r="88" spans="1:10">
      <c r="A88" s="627">
        <v>523</v>
      </c>
      <c r="B88" s="472" t="s">
        <v>922</v>
      </c>
      <c r="C88" s="472" t="s">
        <v>923</v>
      </c>
      <c r="D88" s="627" t="s">
        <v>924</v>
      </c>
      <c r="E88" s="634">
        <v>43129</v>
      </c>
      <c r="F88" s="627">
        <v>381</v>
      </c>
      <c r="G88" s="627">
        <v>3</v>
      </c>
      <c r="H88" s="634">
        <v>44224</v>
      </c>
      <c r="I88" s="634" t="s">
        <v>716</v>
      </c>
      <c r="J88" s="473" t="s">
        <v>803</v>
      </c>
    </row>
    <row r="89" spans="1:10">
      <c r="A89" s="628"/>
      <c r="B89" s="470" t="s">
        <v>896</v>
      </c>
      <c r="C89" s="470" t="s">
        <v>213</v>
      </c>
      <c r="D89" s="628"/>
      <c r="E89" s="635">
        <v>43105</v>
      </c>
      <c r="F89" s="628"/>
      <c r="G89" s="628">
        <v>3</v>
      </c>
      <c r="H89" s="635">
        <v>44200</v>
      </c>
      <c r="I89" s="635" t="s">
        <v>716</v>
      </c>
      <c r="J89" s="471" t="s">
        <v>751</v>
      </c>
    </row>
    <row r="90" spans="1:10">
      <c r="A90" s="627">
        <v>297</v>
      </c>
      <c r="B90" s="472" t="s">
        <v>925</v>
      </c>
      <c r="C90" s="472" t="s">
        <v>261</v>
      </c>
      <c r="D90" s="627" t="s">
        <v>926</v>
      </c>
      <c r="E90" s="634">
        <v>43098</v>
      </c>
      <c r="F90" s="627">
        <v>174</v>
      </c>
      <c r="G90" s="627">
        <v>2</v>
      </c>
      <c r="H90" s="634">
        <v>43828</v>
      </c>
      <c r="I90" s="634" t="s">
        <v>737</v>
      </c>
      <c r="J90" s="473" t="s">
        <v>721</v>
      </c>
    </row>
    <row r="91" spans="1:10">
      <c r="A91" s="628">
        <v>522</v>
      </c>
      <c r="B91" s="470" t="s">
        <v>927</v>
      </c>
      <c r="C91" s="470" t="s">
        <v>211</v>
      </c>
      <c r="D91" s="628" t="s">
        <v>928</v>
      </c>
      <c r="E91" s="635">
        <v>43097</v>
      </c>
      <c r="F91" s="628">
        <v>487</v>
      </c>
      <c r="G91" s="628">
        <v>3</v>
      </c>
      <c r="H91" s="635">
        <v>44193</v>
      </c>
      <c r="I91" s="635" t="s">
        <v>716</v>
      </c>
      <c r="J91" s="471" t="s">
        <v>717</v>
      </c>
    </row>
    <row r="92" spans="1:10">
      <c r="A92" s="627">
        <v>521</v>
      </c>
      <c r="B92" s="472" t="s">
        <v>927</v>
      </c>
      <c r="C92" s="472" t="s">
        <v>210</v>
      </c>
      <c r="D92" s="627" t="s">
        <v>929</v>
      </c>
      <c r="E92" s="634">
        <v>43097</v>
      </c>
      <c r="F92" s="627">
        <v>493</v>
      </c>
      <c r="G92" s="627">
        <v>3</v>
      </c>
      <c r="H92" s="634">
        <v>44193</v>
      </c>
      <c r="I92" s="634" t="s">
        <v>716</v>
      </c>
      <c r="J92" s="473" t="s">
        <v>717</v>
      </c>
    </row>
    <row r="93" spans="1:10">
      <c r="A93" s="628">
        <v>518</v>
      </c>
      <c r="B93" s="470" t="s">
        <v>930</v>
      </c>
      <c r="C93" s="470" t="s">
        <v>209</v>
      </c>
      <c r="D93" s="628" t="s">
        <v>931</v>
      </c>
      <c r="E93" s="635">
        <v>43096</v>
      </c>
      <c r="F93" s="628">
        <v>145</v>
      </c>
      <c r="G93" s="628">
        <v>3</v>
      </c>
      <c r="H93" s="635">
        <v>44192</v>
      </c>
      <c r="I93" s="635" t="s">
        <v>716</v>
      </c>
      <c r="J93" s="471" t="s">
        <v>932</v>
      </c>
    </row>
    <row r="94" spans="1:10">
      <c r="A94" s="627">
        <v>518</v>
      </c>
      <c r="B94" s="472" t="s">
        <v>896</v>
      </c>
      <c r="C94" s="472" t="s">
        <v>209</v>
      </c>
      <c r="D94" s="627" t="s">
        <v>933</v>
      </c>
      <c r="E94" s="634">
        <v>43096</v>
      </c>
      <c r="F94" s="627">
        <v>145</v>
      </c>
      <c r="G94" s="627">
        <v>3</v>
      </c>
      <c r="H94" s="634">
        <v>44191</v>
      </c>
      <c r="I94" s="634" t="s">
        <v>716</v>
      </c>
      <c r="J94" s="473" t="s">
        <v>159</v>
      </c>
    </row>
    <row r="95" spans="1:10">
      <c r="A95" s="628">
        <v>520</v>
      </c>
      <c r="B95" s="470" t="s">
        <v>909</v>
      </c>
      <c r="C95" s="470" t="s">
        <v>208</v>
      </c>
      <c r="D95" s="628" t="s">
        <v>934</v>
      </c>
      <c r="E95" s="635">
        <v>43091</v>
      </c>
      <c r="F95" s="628">
        <v>496</v>
      </c>
      <c r="G95" s="628">
        <v>3</v>
      </c>
      <c r="H95" s="635">
        <v>44186</v>
      </c>
      <c r="I95" s="635" t="s">
        <v>716</v>
      </c>
      <c r="J95" s="471" t="s">
        <v>721</v>
      </c>
    </row>
    <row r="96" spans="1:10">
      <c r="A96" s="627">
        <v>519</v>
      </c>
      <c r="B96" s="472" t="s">
        <v>909</v>
      </c>
      <c r="C96" s="472" t="s">
        <v>935</v>
      </c>
      <c r="D96" s="627" t="s">
        <v>936</v>
      </c>
      <c r="E96" s="634">
        <v>43091</v>
      </c>
      <c r="F96" s="627">
        <v>403</v>
      </c>
      <c r="G96" s="627">
        <v>3</v>
      </c>
      <c r="H96" s="634">
        <v>44186</v>
      </c>
      <c r="I96" s="634" t="s">
        <v>716</v>
      </c>
      <c r="J96" s="473" t="s">
        <v>721</v>
      </c>
    </row>
    <row r="97" spans="1:10">
      <c r="A97" s="628">
        <v>509</v>
      </c>
      <c r="B97" s="470" t="s">
        <v>937</v>
      </c>
      <c r="C97" s="470" t="s">
        <v>206</v>
      </c>
      <c r="D97" s="628" t="s">
        <v>938</v>
      </c>
      <c r="E97" s="635">
        <v>43088</v>
      </c>
      <c r="F97" s="628">
        <v>434</v>
      </c>
      <c r="G97" s="628">
        <v>3</v>
      </c>
      <c r="H97" s="635">
        <v>44184</v>
      </c>
      <c r="I97" s="635" t="s">
        <v>716</v>
      </c>
      <c r="J97" s="471" t="s">
        <v>721</v>
      </c>
    </row>
    <row r="98" spans="1:10">
      <c r="A98" s="627">
        <v>502</v>
      </c>
      <c r="B98" s="472" t="s">
        <v>939</v>
      </c>
      <c r="C98" s="472" t="s">
        <v>205</v>
      </c>
      <c r="D98" s="627" t="s">
        <v>940</v>
      </c>
      <c r="E98" s="634">
        <v>43087</v>
      </c>
      <c r="F98" s="627">
        <v>5.5354000000000001</v>
      </c>
      <c r="G98" s="627">
        <v>3</v>
      </c>
      <c r="H98" s="634">
        <v>44183</v>
      </c>
      <c r="I98" s="634" t="s">
        <v>716</v>
      </c>
      <c r="J98" s="473" t="s">
        <v>721</v>
      </c>
    </row>
    <row r="99" spans="1:10">
      <c r="A99" s="628">
        <v>506</v>
      </c>
      <c r="B99" s="470" t="s">
        <v>868</v>
      </c>
      <c r="C99" s="470" t="s">
        <v>204</v>
      </c>
      <c r="D99" s="628" t="s">
        <v>941</v>
      </c>
      <c r="E99" s="635">
        <v>43082</v>
      </c>
      <c r="F99" s="628">
        <v>459</v>
      </c>
      <c r="G99" s="628">
        <v>3</v>
      </c>
      <c r="H99" s="635">
        <v>44178</v>
      </c>
      <c r="I99" s="635" t="s">
        <v>716</v>
      </c>
      <c r="J99" s="471" t="s">
        <v>721</v>
      </c>
    </row>
    <row r="100" spans="1:10">
      <c r="A100" s="627">
        <v>501</v>
      </c>
      <c r="B100" s="472" t="s">
        <v>942</v>
      </c>
      <c r="C100" s="472" t="s">
        <v>943</v>
      </c>
      <c r="D100" s="627" t="s">
        <v>944</v>
      </c>
      <c r="E100" s="634">
        <v>43080</v>
      </c>
      <c r="F100" s="627">
        <v>480</v>
      </c>
      <c r="G100" s="627">
        <v>3</v>
      </c>
      <c r="H100" s="634">
        <v>44176</v>
      </c>
      <c r="I100" s="634" t="s">
        <v>716</v>
      </c>
      <c r="J100" s="473" t="s">
        <v>721</v>
      </c>
    </row>
    <row r="101" spans="1:10">
      <c r="A101" s="628">
        <v>504</v>
      </c>
      <c r="B101" s="470" t="s">
        <v>882</v>
      </c>
      <c r="C101" s="470" t="s">
        <v>203</v>
      </c>
      <c r="D101" s="628" t="s">
        <v>945</v>
      </c>
      <c r="E101" s="635">
        <v>43068</v>
      </c>
      <c r="F101" s="628">
        <v>482</v>
      </c>
      <c r="G101" s="628">
        <v>3</v>
      </c>
      <c r="H101" s="635">
        <v>44164</v>
      </c>
      <c r="I101" s="635" t="s">
        <v>716</v>
      </c>
      <c r="J101" s="471" t="s">
        <v>721</v>
      </c>
    </row>
    <row r="102" spans="1:10">
      <c r="A102" s="627">
        <v>511</v>
      </c>
      <c r="B102" s="472" t="s">
        <v>927</v>
      </c>
      <c r="C102" s="472" t="s">
        <v>198</v>
      </c>
      <c r="D102" s="627" t="s">
        <v>946</v>
      </c>
      <c r="E102" s="634">
        <v>43060</v>
      </c>
      <c r="F102" s="627">
        <v>486</v>
      </c>
      <c r="G102" s="627">
        <v>3</v>
      </c>
      <c r="H102" s="634">
        <v>44156</v>
      </c>
      <c r="I102" s="634" t="s">
        <v>716</v>
      </c>
      <c r="J102" s="473" t="s">
        <v>717</v>
      </c>
    </row>
    <row r="103" spans="1:10">
      <c r="A103" s="628">
        <v>512</v>
      </c>
      <c r="B103" s="470" t="s">
        <v>927</v>
      </c>
      <c r="C103" s="470" t="s">
        <v>200</v>
      </c>
      <c r="D103" s="628" t="s">
        <v>947</v>
      </c>
      <c r="E103" s="635">
        <v>43060</v>
      </c>
      <c r="F103" s="628">
        <v>440</v>
      </c>
      <c r="G103" s="628">
        <v>3</v>
      </c>
      <c r="H103" s="635">
        <v>44156</v>
      </c>
      <c r="I103" s="635" t="s">
        <v>716</v>
      </c>
      <c r="J103" s="471" t="s">
        <v>717</v>
      </c>
    </row>
    <row r="104" spans="1:10">
      <c r="A104" s="627">
        <v>510</v>
      </c>
      <c r="B104" s="472" t="s">
        <v>927</v>
      </c>
      <c r="C104" s="472" t="s">
        <v>201</v>
      </c>
      <c r="D104" s="627" t="s">
        <v>948</v>
      </c>
      <c r="E104" s="634">
        <v>43060</v>
      </c>
      <c r="F104" s="627">
        <v>430</v>
      </c>
      <c r="G104" s="627">
        <v>3</v>
      </c>
      <c r="H104" s="634">
        <v>44156</v>
      </c>
      <c r="I104" s="634" t="s">
        <v>716</v>
      </c>
      <c r="J104" s="473" t="s">
        <v>721</v>
      </c>
    </row>
    <row r="105" spans="1:10">
      <c r="A105" s="628">
        <v>508</v>
      </c>
      <c r="B105" s="470" t="s">
        <v>949</v>
      </c>
      <c r="C105" s="470" t="s">
        <v>202</v>
      </c>
      <c r="D105" s="628" t="s">
        <v>950</v>
      </c>
      <c r="E105" s="635">
        <v>43060</v>
      </c>
      <c r="F105" s="628">
        <v>232</v>
      </c>
      <c r="G105" s="628">
        <v>3</v>
      </c>
      <c r="H105" s="635">
        <v>44156</v>
      </c>
      <c r="I105" s="635" t="s">
        <v>716</v>
      </c>
      <c r="J105" s="471" t="s">
        <v>721</v>
      </c>
    </row>
    <row r="106" spans="1:10">
      <c r="A106" s="627">
        <v>503</v>
      </c>
      <c r="B106" s="472" t="s">
        <v>882</v>
      </c>
      <c r="C106" s="472" t="s">
        <v>197</v>
      </c>
      <c r="D106" s="627" t="s">
        <v>951</v>
      </c>
      <c r="E106" s="634">
        <v>43052</v>
      </c>
      <c r="F106" s="627">
        <v>312</v>
      </c>
      <c r="G106" s="627">
        <v>3</v>
      </c>
      <c r="H106" s="634">
        <v>44148</v>
      </c>
      <c r="I106" s="634" t="s">
        <v>716</v>
      </c>
      <c r="J106" s="473" t="s">
        <v>721</v>
      </c>
    </row>
    <row r="107" spans="1:10">
      <c r="A107" s="628">
        <v>479</v>
      </c>
      <c r="B107" s="470" t="s">
        <v>882</v>
      </c>
      <c r="C107" s="470" t="s">
        <v>196</v>
      </c>
      <c r="D107" s="628" t="s">
        <v>952</v>
      </c>
      <c r="E107" s="635">
        <v>43040</v>
      </c>
      <c r="F107" s="628">
        <v>146</v>
      </c>
      <c r="G107" s="628">
        <v>3</v>
      </c>
      <c r="H107" s="635">
        <v>44136</v>
      </c>
      <c r="I107" s="635" t="s">
        <v>716</v>
      </c>
      <c r="J107" s="471" t="s">
        <v>721</v>
      </c>
    </row>
    <row r="108" spans="1:10">
      <c r="A108" s="627">
        <v>500</v>
      </c>
      <c r="B108" s="472" t="s">
        <v>953</v>
      </c>
      <c r="C108" s="472" t="s">
        <v>954</v>
      </c>
      <c r="D108" s="627" t="s">
        <v>955</v>
      </c>
      <c r="E108" s="634">
        <v>43039</v>
      </c>
      <c r="F108" s="627">
        <v>500</v>
      </c>
      <c r="G108" s="627">
        <v>3</v>
      </c>
      <c r="H108" s="634">
        <v>44135</v>
      </c>
      <c r="I108" s="634" t="s">
        <v>716</v>
      </c>
      <c r="J108" s="473" t="s">
        <v>721</v>
      </c>
    </row>
    <row r="109" spans="1:10">
      <c r="A109" s="628">
        <v>466</v>
      </c>
      <c r="B109" s="470" t="s">
        <v>956</v>
      </c>
      <c r="C109" s="470" t="s">
        <v>193</v>
      </c>
      <c r="D109" s="628" t="s">
        <v>957</v>
      </c>
      <c r="E109" s="635">
        <v>43021</v>
      </c>
      <c r="F109" s="628">
        <v>160</v>
      </c>
      <c r="G109" s="628">
        <v>3</v>
      </c>
      <c r="H109" s="635">
        <v>44117</v>
      </c>
      <c r="I109" s="635" t="s">
        <v>716</v>
      </c>
      <c r="J109" s="471" t="s">
        <v>194</v>
      </c>
    </row>
    <row r="110" spans="1:10">
      <c r="A110" s="627">
        <v>482</v>
      </c>
      <c r="B110" s="472" t="s">
        <v>958</v>
      </c>
      <c r="C110" s="472" t="s">
        <v>195</v>
      </c>
      <c r="D110" s="627" t="s">
        <v>959</v>
      </c>
      <c r="E110" s="634">
        <v>43021</v>
      </c>
      <c r="F110" s="627">
        <v>223</v>
      </c>
      <c r="G110" s="627">
        <v>3</v>
      </c>
      <c r="H110" s="634">
        <v>44117</v>
      </c>
      <c r="I110" s="634" t="s">
        <v>716</v>
      </c>
      <c r="J110" s="473" t="s">
        <v>960</v>
      </c>
    </row>
    <row r="111" spans="1:10">
      <c r="A111" s="628">
        <v>498</v>
      </c>
      <c r="B111" s="470" t="s">
        <v>961</v>
      </c>
      <c r="C111" s="470" t="s">
        <v>962</v>
      </c>
      <c r="D111" s="628" t="s">
        <v>963</v>
      </c>
      <c r="E111" s="635">
        <v>43019</v>
      </c>
      <c r="F111" s="628">
        <v>251</v>
      </c>
      <c r="G111" s="628">
        <v>3</v>
      </c>
      <c r="H111" s="635">
        <v>44115</v>
      </c>
      <c r="I111" s="635" t="s">
        <v>716</v>
      </c>
      <c r="J111" s="471" t="s">
        <v>721</v>
      </c>
    </row>
    <row r="112" spans="1:10">
      <c r="A112" s="627">
        <v>499</v>
      </c>
      <c r="B112" s="472" t="s">
        <v>964</v>
      </c>
      <c r="C112" s="472" t="s">
        <v>192</v>
      </c>
      <c r="D112" s="627" t="s">
        <v>965</v>
      </c>
      <c r="E112" s="634">
        <v>43004</v>
      </c>
      <c r="F112" s="627">
        <v>408</v>
      </c>
      <c r="G112" s="627">
        <v>3</v>
      </c>
      <c r="H112" s="634">
        <v>44100</v>
      </c>
      <c r="I112" s="634" t="s">
        <v>716</v>
      </c>
      <c r="J112" s="473" t="s">
        <v>721</v>
      </c>
    </row>
    <row r="113" spans="1:10">
      <c r="A113" s="628">
        <v>310</v>
      </c>
      <c r="B113" s="470" t="s">
        <v>966</v>
      </c>
      <c r="C113" s="470" t="s">
        <v>255</v>
      </c>
      <c r="D113" s="628" t="s">
        <v>967</v>
      </c>
      <c r="E113" s="635">
        <v>43003</v>
      </c>
      <c r="F113" s="628">
        <v>217</v>
      </c>
      <c r="G113" s="628">
        <v>2</v>
      </c>
      <c r="H113" s="635">
        <v>43733</v>
      </c>
      <c r="I113" s="635" t="s">
        <v>771</v>
      </c>
      <c r="J113" s="471" t="s">
        <v>721</v>
      </c>
    </row>
    <row r="114" spans="1:10">
      <c r="A114" s="627">
        <v>309</v>
      </c>
      <c r="B114" s="472" t="s">
        <v>966</v>
      </c>
      <c r="C114" s="472" t="s">
        <v>968</v>
      </c>
      <c r="D114" s="627" t="s">
        <v>969</v>
      </c>
      <c r="E114" s="634">
        <v>43003</v>
      </c>
      <c r="F114" s="627">
        <v>246</v>
      </c>
      <c r="G114" s="627">
        <v>2</v>
      </c>
      <c r="H114" s="634">
        <v>43733</v>
      </c>
      <c r="I114" s="634" t="s">
        <v>771</v>
      </c>
      <c r="J114" s="473" t="s">
        <v>721</v>
      </c>
    </row>
    <row r="115" spans="1:10">
      <c r="A115" s="628">
        <v>493</v>
      </c>
      <c r="B115" s="470" t="s">
        <v>970</v>
      </c>
      <c r="C115" s="470" t="s">
        <v>191</v>
      </c>
      <c r="D115" s="628" t="s">
        <v>971</v>
      </c>
      <c r="E115" s="635">
        <v>42991</v>
      </c>
      <c r="F115" s="628">
        <v>5.5</v>
      </c>
      <c r="G115" s="628">
        <v>3</v>
      </c>
      <c r="H115" s="635">
        <v>44087</v>
      </c>
      <c r="I115" s="635" t="s">
        <v>716</v>
      </c>
      <c r="J115" s="471" t="s">
        <v>721</v>
      </c>
    </row>
    <row r="116" spans="1:10">
      <c r="A116" s="627">
        <v>496</v>
      </c>
      <c r="B116" s="472" t="s">
        <v>769</v>
      </c>
      <c r="C116" s="472" t="s">
        <v>190</v>
      </c>
      <c r="D116" s="627" t="s">
        <v>972</v>
      </c>
      <c r="E116" s="634">
        <v>42955</v>
      </c>
      <c r="F116" s="627">
        <v>499</v>
      </c>
      <c r="G116" s="627">
        <v>3</v>
      </c>
      <c r="H116" s="634">
        <v>44051</v>
      </c>
      <c r="I116" s="634" t="s">
        <v>716</v>
      </c>
      <c r="J116" s="473" t="s">
        <v>157</v>
      </c>
    </row>
    <row r="117" spans="1:10">
      <c r="A117" s="628">
        <v>495</v>
      </c>
      <c r="B117" s="470" t="s">
        <v>973</v>
      </c>
      <c r="C117" s="470"/>
      <c r="D117" s="628"/>
      <c r="E117" s="635">
        <v>42955</v>
      </c>
      <c r="F117" s="628">
        <v>473</v>
      </c>
      <c r="G117" s="628">
        <v>3</v>
      </c>
      <c r="H117" s="635">
        <v>44050</v>
      </c>
      <c r="I117" s="635" t="s">
        <v>716</v>
      </c>
      <c r="J117" s="471" t="s">
        <v>721</v>
      </c>
    </row>
    <row r="118" spans="1:10">
      <c r="A118" s="627">
        <v>152</v>
      </c>
      <c r="B118" s="472" t="s">
        <v>974</v>
      </c>
      <c r="C118" s="472" t="s">
        <v>252</v>
      </c>
      <c r="D118" s="627" t="s">
        <v>975</v>
      </c>
      <c r="E118" s="634">
        <v>42940</v>
      </c>
      <c r="F118" s="627" t="s">
        <v>253</v>
      </c>
      <c r="G118" s="627">
        <v>2</v>
      </c>
      <c r="H118" s="634">
        <v>43670</v>
      </c>
      <c r="I118" s="634" t="s">
        <v>976</v>
      </c>
      <c r="J118" s="473" t="s">
        <v>977</v>
      </c>
    </row>
    <row r="119" spans="1:10">
      <c r="A119" s="628">
        <v>465</v>
      </c>
      <c r="B119" s="470" t="s">
        <v>978</v>
      </c>
      <c r="C119" s="470" t="s">
        <v>207</v>
      </c>
      <c r="D119" s="628" t="s">
        <v>979</v>
      </c>
      <c r="E119" s="635">
        <v>42935</v>
      </c>
      <c r="F119" s="628">
        <v>374</v>
      </c>
      <c r="G119" s="628">
        <v>3</v>
      </c>
      <c r="H119" s="635">
        <v>44031</v>
      </c>
      <c r="I119" s="635" t="s">
        <v>716</v>
      </c>
      <c r="J119" s="471" t="s">
        <v>980</v>
      </c>
    </row>
    <row r="120" spans="1:10">
      <c r="A120" s="627">
        <v>135</v>
      </c>
      <c r="B120" s="472" t="s">
        <v>981</v>
      </c>
      <c r="C120" s="472" t="s">
        <v>246</v>
      </c>
      <c r="D120" s="627" t="s">
        <v>982</v>
      </c>
      <c r="E120" s="634">
        <v>42934</v>
      </c>
      <c r="F120" s="627">
        <v>285</v>
      </c>
      <c r="G120" s="627">
        <v>2</v>
      </c>
      <c r="H120" s="634">
        <v>43664</v>
      </c>
      <c r="I120" s="634" t="s">
        <v>734</v>
      </c>
      <c r="J120" s="473" t="s">
        <v>159</v>
      </c>
    </row>
    <row r="121" spans="1:10">
      <c r="A121" s="628">
        <v>487</v>
      </c>
      <c r="B121" s="470" t="s">
        <v>983</v>
      </c>
      <c r="C121" s="470" t="s">
        <v>188</v>
      </c>
      <c r="D121" s="628" t="s">
        <v>984</v>
      </c>
      <c r="E121" s="635">
        <v>42934</v>
      </c>
      <c r="F121" s="628">
        <v>476</v>
      </c>
      <c r="G121" s="628">
        <v>3</v>
      </c>
      <c r="H121" s="635">
        <v>44030</v>
      </c>
      <c r="I121" s="635" t="s">
        <v>716</v>
      </c>
      <c r="J121" s="471" t="s">
        <v>721</v>
      </c>
    </row>
    <row r="122" spans="1:10">
      <c r="A122" s="627">
        <v>491</v>
      </c>
      <c r="B122" s="472" t="s">
        <v>186</v>
      </c>
      <c r="C122" s="472" t="s">
        <v>187</v>
      </c>
      <c r="D122" s="627" t="s">
        <v>985</v>
      </c>
      <c r="E122" s="634">
        <v>42922</v>
      </c>
      <c r="F122" s="627">
        <v>500</v>
      </c>
      <c r="G122" s="627">
        <v>3</v>
      </c>
      <c r="H122" s="634">
        <v>44018</v>
      </c>
      <c r="I122" s="634" t="s">
        <v>716</v>
      </c>
      <c r="J122" s="473" t="s">
        <v>721</v>
      </c>
    </row>
    <row r="123" spans="1:10">
      <c r="A123" s="628">
        <v>223</v>
      </c>
      <c r="B123" s="470" t="s">
        <v>986</v>
      </c>
      <c r="C123" s="470" t="s">
        <v>250</v>
      </c>
      <c r="D123" s="628" t="s">
        <v>987</v>
      </c>
      <c r="E123" s="635">
        <v>42915</v>
      </c>
      <c r="F123" s="628">
        <v>498.6</v>
      </c>
      <c r="G123" s="628">
        <v>2</v>
      </c>
      <c r="H123" s="635">
        <v>43644</v>
      </c>
      <c r="I123" s="635" t="s">
        <v>737</v>
      </c>
      <c r="J123" s="471" t="s">
        <v>751</v>
      </c>
    </row>
    <row r="124" spans="1:10">
      <c r="A124" s="627">
        <v>222</v>
      </c>
      <c r="B124" s="472" t="s">
        <v>986</v>
      </c>
      <c r="C124" s="472" t="s">
        <v>988</v>
      </c>
      <c r="D124" s="627" t="s">
        <v>989</v>
      </c>
      <c r="E124" s="634">
        <v>42915</v>
      </c>
      <c r="F124" s="627">
        <v>474.63</v>
      </c>
      <c r="G124" s="627">
        <v>2</v>
      </c>
      <c r="H124" s="634">
        <v>43645</v>
      </c>
      <c r="I124" s="634" t="s">
        <v>737</v>
      </c>
      <c r="J124" s="473" t="s">
        <v>257</v>
      </c>
    </row>
    <row r="125" spans="1:10">
      <c r="A125" s="628">
        <v>485</v>
      </c>
      <c r="B125" s="470" t="s">
        <v>990</v>
      </c>
      <c r="C125" s="470" t="s">
        <v>185</v>
      </c>
      <c r="D125" s="628" t="s">
        <v>991</v>
      </c>
      <c r="E125" s="635">
        <v>42913</v>
      </c>
      <c r="F125" s="628">
        <v>492</v>
      </c>
      <c r="G125" s="628">
        <v>3</v>
      </c>
      <c r="H125" s="635">
        <v>44009</v>
      </c>
      <c r="I125" s="635" t="s">
        <v>716</v>
      </c>
      <c r="J125" s="471" t="s">
        <v>992</v>
      </c>
    </row>
    <row r="126" spans="1:10">
      <c r="A126" s="627">
        <v>484</v>
      </c>
      <c r="B126" s="472" t="s">
        <v>990</v>
      </c>
      <c r="C126" s="472" t="s">
        <v>184</v>
      </c>
      <c r="D126" s="627" t="s">
        <v>993</v>
      </c>
      <c r="E126" s="634">
        <v>42913</v>
      </c>
      <c r="F126" s="627">
        <v>497</v>
      </c>
      <c r="G126" s="627">
        <v>3</v>
      </c>
      <c r="H126" s="634">
        <v>44009</v>
      </c>
      <c r="I126" s="634" t="s">
        <v>716</v>
      </c>
      <c r="J126" s="473" t="s">
        <v>992</v>
      </c>
    </row>
    <row r="127" spans="1:10">
      <c r="A127" s="628">
        <v>486</v>
      </c>
      <c r="B127" s="470" t="s">
        <v>994</v>
      </c>
      <c r="C127" s="470" t="s">
        <v>183</v>
      </c>
      <c r="D127" s="628" t="s">
        <v>995</v>
      </c>
      <c r="E127" s="635">
        <v>42907</v>
      </c>
      <c r="F127" s="628">
        <v>485</v>
      </c>
      <c r="G127" s="628">
        <v>3</v>
      </c>
      <c r="H127" s="635">
        <v>44003</v>
      </c>
      <c r="I127" s="635" t="s">
        <v>716</v>
      </c>
      <c r="J127" s="471" t="s">
        <v>721</v>
      </c>
    </row>
    <row r="128" spans="1:10">
      <c r="A128" s="627">
        <v>488</v>
      </c>
      <c r="B128" s="472" t="s">
        <v>973</v>
      </c>
      <c r="C128" s="472" t="s">
        <v>996</v>
      </c>
      <c r="D128" s="627" t="s">
        <v>997</v>
      </c>
      <c r="E128" s="634">
        <v>42907</v>
      </c>
      <c r="F128" s="627">
        <v>394</v>
      </c>
      <c r="G128" s="627">
        <v>3</v>
      </c>
      <c r="H128" s="634">
        <v>44003</v>
      </c>
      <c r="I128" s="634" t="s">
        <v>716</v>
      </c>
      <c r="J128" s="473" t="s">
        <v>721</v>
      </c>
    </row>
    <row r="129" spans="1:10">
      <c r="A129" s="628">
        <v>213</v>
      </c>
      <c r="B129" s="470" t="s">
        <v>998</v>
      </c>
      <c r="C129" s="470" t="s">
        <v>263</v>
      </c>
      <c r="D129" s="628" t="s">
        <v>999</v>
      </c>
      <c r="E129" s="635">
        <v>42906</v>
      </c>
      <c r="F129" s="628">
        <v>491.79</v>
      </c>
      <c r="G129" s="628">
        <v>2</v>
      </c>
      <c r="H129" s="635">
        <v>43636</v>
      </c>
      <c r="I129" s="635" t="s">
        <v>737</v>
      </c>
      <c r="J129" s="471" t="s">
        <v>159</v>
      </c>
    </row>
    <row r="130" spans="1:10">
      <c r="A130" s="627">
        <v>230</v>
      </c>
      <c r="B130" s="472" t="s">
        <v>998</v>
      </c>
      <c r="C130" s="472" t="s">
        <v>262</v>
      </c>
      <c r="D130" s="627" t="s">
        <v>1000</v>
      </c>
      <c r="E130" s="634">
        <v>42906</v>
      </c>
      <c r="F130" s="627">
        <v>494.58</v>
      </c>
      <c r="G130" s="627">
        <v>2</v>
      </c>
      <c r="H130" s="634">
        <v>43636</v>
      </c>
      <c r="I130" s="634" t="s">
        <v>737</v>
      </c>
      <c r="J130" s="473" t="s">
        <v>751</v>
      </c>
    </row>
    <row r="131" spans="1:10">
      <c r="A131" s="628">
        <v>242</v>
      </c>
      <c r="B131" s="470" t="s">
        <v>998</v>
      </c>
      <c r="C131" s="470" t="s">
        <v>249</v>
      </c>
      <c r="D131" s="628" t="s">
        <v>1001</v>
      </c>
      <c r="E131" s="635">
        <v>42906</v>
      </c>
      <c r="F131" s="628">
        <v>499.57</v>
      </c>
      <c r="G131" s="628">
        <v>2</v>
      </c>
      <c r="H131" s="635">
        <v>43636</v>
      </c>
      <c r="I131" s="635" t="s">
        <v>737</v>
      </c>
      <c r="J131" s="471" t="s">
        <v>159</v>
      </c>
    </row>
    <row r="132" spans="1:10">
      <c r="A132" s="627">
        <v>478</v>
      </c>
      <c r="B132" s="472" t="s">
        <v>1002</v>
      </c>
      <c r="C132" s="472" t="s">
        <v>180</v>
      </c>
      <c r="D132" s="627" t="s">
        <v>1003</v>
      </c>
      <c r="E132" s="634">
        <v>42895</v>
      </c>
      <c r="F132" s="627">
        <v>495</v>
      </c>
      <c r="G132" s="627">
        <v>3</v>
      </c>
      <c r="H132" s="634">
        <v>43991</v>
      </c>
      <c r="I132" s="634" t="s">
        <v>716</v>
      </c>
      <c r="J132" s="473" t="s">
        <v>870</v>
      </c>
    </row>
    <row r="133" spans="1:10">
      <c r="A133" s="628">
        <v>480</v>
      </c>
      <c r="B133" s="470" t="s">
        <v>1002</v>
      </c>
      <c r="C133" s="470" t="s">
        <v>181</v>
      </c>
      <c r="D133" s="628" t="s">
        <v>1004</v>
      </c>
      <c r="E133" s="635">
        <v>42895</v>
      </c>
      <c r="F133" s="628">
        <v>498</v>
      </c>
      <c r="G133" s="628">
        <v>3</v>
      </c>
      <c r="H133" s="635">
        <v>43991</v>
      </c>
      <c r="I133" s="635" t="s">
        <v>716</v>
      </c>
      <c r="J133" s="471" t="s">
        <v>870</v>
      </c>
    </row>
    <row r="134" spans="1:10">
      <c r="A134" s="627">
        <v>481</v>
      </c>
      <c r="B134" s="472" t="s">
        <v>1005</v>
      </c>
      <c r="C134" s="472" t="s">
        <v>182</v>
      </c>
      <c r="D134" s="627" t="s">
        <v>1006</v>
      </c>
      <c r="E134" s="634">
        <v>42895</v>
      </c>
      <c r="F134" s="627">
        <v>435</v>
      </c>
      <c r="G134" s="627">
        <v>3</v>
      </c>
      <c r="H134" s="634">
        <v>43991</v>
      </c>
      <c r="I134" s="634" t="s">
        <v>716</v>
      </c>
      <c r="J134" s="473" t="s">
        <v>721</v>
      </c>
    </row>
    <row r="135" spans="1:10">
      <c r="A135" s="628">
        <v>115</v>
      </c>
      <c r="B135" s="470" t="s">
        <v>819</v>
      </c>
      <c r="C135" s="470" t="s">
        <v>1007</v>
      </c>
      <c r="D135" s="628" t="s">
        <v>1008</v>
      </c>
      <c r="E135" s="635">
        <v>42866</v>
      </c>
      <c r="F135" s="628">
        <v>241</v>
      </c>
      <c r="G135" s="628">
        <v>2</v>
      </c>
      <c r="H135" s="635">
        <v>43596</v>
      </c>
      <c r="I135" s="635" t="s">
        <v>976</v>
      </c>
      <c r="J135" s="471" t="s">
        <v>1009</v>
      </c>
    </row>
    <row r="136" spans="1:10">
      <c r="A136" s="627">
        <v>476</v>
      </c>
      <c r="B136" s="472" t="s">
        <v>1002</v>
      </c>
      <c r="C136" s="472" t="s">
        <v>179</v>
      </c>
      <c r="D136" s="627" t="s">
        <v>1010</v>
      </c>
      <c r="E136" s="634">
        <v>42860</v>
      </c>
      <c r="F136" s="627">
        <v>433</v>
      </c>
      <c r="G136" s="627">
        <v>3</v>
      </c>
      <c r="H136" s="634">
        <v>43956</v>
      </c>
      <c r="I136" s="634" t="s">
        <v>716</v>
      </c>
      <c r="J136" s="473" t="s">
        <v>1011</v>
      </c>
    </row>
    <row r="137" spans="1:10">
      <c r="A137" s="628">
        <v>477</v>
      </c>
      <c r="B137" s="470" t="s">
        <v>973</v>
      </c>
      <c r="C137" s="470" t="s">
        <v>178</v>
      </c>
      <c r="D137" s="628" t="s">
        <v>1012</v>
      </c>
      <c r="E137" s="635">
        <v>42860</v>
      </c>
      <c r="F137" s="628">
        <v>495</v>
      </c>
      <c r="G137" s="628">
        <v>3</v>
      </c>
      <c r="H137" s="635">
        <v>43956</v>
      </c>
      <c r="I137" s="635" t="s">
        <v>716</v>
      </c>
      <c r="J137" s="471" t="s">
        <v>721</v>
      </c>
    </row>
    <row r="138" spans="1:10">
      <c r="A138" s="627">
        <v>472</v>
      </c>
      <c r="B138" s="472" t="s">
        <v>1013</v>
      </c>
      <c r="C138" s="472" t="s">
        <v>176</v>
      </c>
      <c r="D138" s="627" t="s">
        <v>1014</v>
      </c>
      <c r="E138" s="634">
        <v>42853</v>
      </c>
      <c r="F138" s="627">
        <v>395</v>
      </c>
      <c r="G138" s="627">
        <v>3</v>
      </c>
      <c r="H138" s="634">
        <v>43949</v>
      </c>
      <c r="I138" s="634" t="s">
        <v>716</v>
      </c>
      <c r="J138" s="473" t="s">
        <v>1015</v>
      </c>
    </row>
    <row r="139" spans="1:10">
      <c r="A139" s="628">
        <v>474</v>
      </c>
      <c r="B139" s="470" t="s">
        <v>949</v>
      </c>
      <c r="C139" s="470" t="s">
        <v>177</v>
      </c>
      <c r="D139" s="628" t="s">
        <v>1016</v>
      </c>
      <c r="E139" s="635">
        <v>42853</v>
      </c>
      <c r="F139" s="628">
        <v>431</v>
      </c>
      <c r="G139" s="628">
        <v>3</v>
      </c>
      <c r="H139" s="635">
        <v>43949</v>
      </c>
      <c r="I139" s="635" t="s">
        <v>716</v>
      </c>
      <c r="J139" s="471" t="s">
        <v>721</v>
      </c>
    </row>
    <row r="140" spans="1:10">
      <c r="A140" s="627">
        <v>450</v>
      </c>
      <c r="B140" s="472" t="s">
        <v>1017</v>
      </c>
      <c r="C140" s="472" t="s">
        <v>1018</v>
      </c>
      <c r="D140" s="627" t="s">
        <v>1019</v>
      </c>
      <c r="E140" s="634">
        <v>42852</v>
      </c>
      <c r="F140" s="627">
        <v>251</v>
      </c>
      <c r="G140" s="627">
        <v>3</v>
      </c>
      <c r="H140" s="634">
        <v>43948</v>
      </c>
      <c r="I140" s="634" t="s">
        <v>716</v>
      </c>
      <c r="J140" s="473" t="s">
        <v>245</v>
      </c>
    </row>
    <row r="141" spans="1:10">
      <c r="A141" s="628">
        <v>451</v>
      </c>
      <c r="B141" s="470" t="s">
        <v>1017</v>
      </c>
      <c r="C141" s="470" t="s">
        <v>175</v>
      </c>
      <c r="D141" s="628" t="s">
        <v>1020</v>
      </c>
      <c r="E141" s="635">
        <v>42852</v>
      </c>
      <c r="F141" s="628">
        <v>491</v>
      </c>
      <c r="G141" s="628">
        <v>3</v>
      </c>
      <c r="H141" s="635">
        <v>43948</v>
      </c>
      <c r="I141" s="635" t="s">
        <v>716</v>
      </c>
      <c r="J141" s="471" t="s">
        <v>245</v>
      </c>
    </row>
    <row r="142" spans="1:10">
      <c r="A142" s="627">
        <v>473</v>
      </c>
      <c r="B142" s="472" t="s">
        <v>868</v>
      </c>
      <c r="C142" s="472" t="s">
        <v>1021</v>
      </c>
      <c r="D142" s="627" t="s">
        <v>1022</v>
      </c>
      <c r="E142" s="634">
        <v>42852</v>
      </c>
      <c r="F142" s="627">
        <v>416</v>
      </c>
      <c r="G142" s="627">
        <v>3</v>
      </c>
      <c r="H142" s="634">
        <v>43948</v>
      </c>
      <c r="I142" s="634" t="s">
        <v>716</v>
      </c>
      <c r="J142" s="473" t="s">
        <v>721</v>
      </c>
    </row>
    <row r="143" spans="1:10">
      <c r="A143" s="628">
        <v>471</v>
      </c>
      <c r="B143" s="470" t="s">
        <v>1005</v>
      </c>
      <c r="C143" s="470" t="s">
        <v>1023</v>
      </c>
      <c r="D143" s="628" t="s">
        <v>1024</v>
      </c>
      <c r="E143" s="635">
        <v>42852</v>
      </c>
      <c r="F143" s="628">
        <v>500</v>
      </c>
      <c r="G143" s="628">
        <v>3</v>
      </c>
      <c r="H143" s="635">
        <v>43948</v>
      </c>
      <c r="I143" s="635" t="s">
        <v>716</v>
      </c>
      <c r="J143" s="471" t="s">
        <v>721</v>
      </c>
    </row>
    <row r="144" spans="1:10">
      <c r="A144" s="627">
        <v>442</v>
      </c>
      <c r="B144" s="472" t="s">
        <v>1025</v>
      </c>
      <c r="C144" s="472" t="s">
        <v>174</v>
      </c>
      <c r="D144" s="627" t="s">
        <v>1026</v>
      </c>
      <c r="E144" s="634">
        <v>42851</v>
      </c>
      <c r="F144" s="627">
        <v>500</v>
      </c>
      <c r="G144" s="627">
        <v>3</v>
      </c>
      <c r="H144" s="634">
        <v>43947</v>
      </c>
      <c r="I144" s="634" t="s">
        <v>716</v>
      </c>
      <c r="J144" s="473" t="s">
        <v>721</v>
      </c>
    </row>
    <row r="145" spans="1:10">
      <c r="A145" s="628">
        <v>470</v>
      </c>
      <c r="B145" s="470" t="s">
        <v>1027</v>
      </c>
      <c r="C145" s="470" t="s">
        <v>173</v>
      </c>
      <c r="D145" s="628" t="s">
        <v>1028</v>
      </c>
      <c r="E145" s="635">
        <v>42838</v>
      </c>
      <c r="F145" s="628">
        <v>473</v>
      </c>
      <c r="G145" s="628">
        <v>3</v>
      </c>
      <c r="H145" s="635">
        <v>43934</v>
      </c>
      <c r="I145" s="635" t="s">
        <v>716</v>
      </c>
      <c r="J145" s="471" t="s">
        <v>1029</v>
      </c>
    </row>
    <row r="146" spans="1:10">
      <c r="A146" s="627">
        <v>469</v>
      </c>
      <c r="B146" s="472" t="s">
        <v>1027</v>
      </c>
      <c r="C146" s="472" t="s">
        <v>172</v>
      </c>
      <c r="D146" s="627" t="s">
        <v>1030</v>
      </c>
      <c r="E146" s="634">
        <v>42838</v>
      </c>
      <c r="F146" s="627">
        <v>488</v>
      </c>
      <c r="G146" s="627">
        <v>3</v>
      </c>
      <c r="H146" s="634">
        <v>43934</v>
      </c>
      <c r="I146" s="634" t="s">
        <v>716</v>
      </c>
      <c r="J146" s="473" t="s">
        <v>721</v>
      </c>
    </row>
    <row r="147" spans="1:10" ht="52.2">
      <c r="A147" s="628">
        <v>138</v>
      </c>
      <c r="B147" s="470" t="s">
        <v>819</v>
      </c>
      <c r="C147" s="470" t="s">
        <v>258</v>
      </c>
      <c r="D147" s="628" t="s">
        <v>1031</v>
      </c>
      <c r="E147" s="635">
        <v>42838</v>
      </c>
      <c r="F147" s="628">
        <v>136.6</v>
      </c>
      <c r="G147" s="628">
        <v>2</v>
      </c>
      <c r="H147" s="635">
        <v>43568</v>
      </c>
      <c r="I147" s="636" t="s">
        <v>1032</v>
      </c>
      <c r="J147" s="471" t="s">
        <v>721</v>
      </c>
    </row>
    <row r="148" spans="1:10">
      <c r="A148" s="627">
        <v>467</v>
      </c>
      <c r="B148" s="472" t="s">
        <v>1033</v>
      </c>
      <c r="C148" s="472" t="s">
        <v>171</v>
      </c>
      <c r="D148" s="627" t="s">
        <v>1034</v>
      </c>
      <c r="E148" s="634">
        <v>42838</v>
      </c>
      <c r="F148" s="627">
        <v>90</v>
      </c>
      <c r="G148" s="627">
        <v>3</v>
      </c>
      <c r="H148" s="634">
        <v>43934</v>
      </c>
      <c r="I148" s="634" t="s">
        <v>716</v>
      </c>
      <c r="J148" s="473" t="s">
        <v>721</v>
      </c>
    </row>
    <row r="149" spans="1:10">
      <c r="A149" s="628">
        <v>468</v>
      </c>
      <c r="B149" s="470" t="s">
        <v>1035</v>
      </c>
      <c r="C149" s="470" t="s">
        <v>1036</v>
      </c>
      <c r="D149" s="628" t="s">
        <v>1037</v>
      </c>
      <c r="E149" s="635">
        <v>42838</v>
      </c>
      <c r="F149" s="628">
        <v>400</v>
      </c>
      <c r="G149" s="628">
        <v>3</v>
      </c>
      <c r="H149" s="635">
        <v>43933</v>
      </c>
      <c r="I149" s="635" t="s">
        <v>716</v>
      </c>
      <c r="J149" s="471" t="s">
        <v>721</v>
      </c>
    </row>
    <row r="150" spans="1:10">
      <c r="A150" s="627">
        <v>453</v>
      </c>
      <c r="B150" s="472" t="s">
        <v>1038</v>
      </c>
      <c r="C150" s="472" t="s">
        <v>170</v>
      </c>
      <c r="D150" s="627" t="s">
        <v>1039</v>
      </c>
      <c r="E150" s="634">
        <v>42822</v>
      </c>
      <c r="F150" s="627">
        <v>478</v>
      </c>
      <c r="G150" s="627">
        <v>3</v>
      </c>
      <c r="H150" s="634">
        <v>43918</v>
      </c>
      <c r="I150" s="634" t="s">
        <v>716</v>
      </c>
      <c r="J150" s="473" t="s">
        <v>721</v>
      </c>
    </row>
    <row r="151" spans="1:10">
      <c r="A151" s="628">
        <v>454</v>
      </c>
      <c r="B151" s="470" t="s">
        <v>1038</v>
      </c>
      <c r="C151" s="470" t="s">
        <v>1040</v>
      </c>
      <c r="D151" s="628" t="s">
        <v>1041</v>
      </c>
      <c r="E151" s="635">
        <v>42822</v>
      </c>
      <c r="F151" s="628">
        <v>388</v>
      </c>
      <c r="G151" s="628">
        <v>3</v>
      </c>
      <c r="H151" s="635">
        <v>43918</v>
      </c>
      <c r="I151" s="635" t="s">
        <v>716</v>
      </c>
      <c r="J151" s="471" t="s">
        <v>721</v>
      </c>
    </row>
    <row r="152" spans="1:10">
      <c r="A152" s="627">
        <v>464</v>
      </c>
      <c r="B152" s="472" t="s">
        <v>978</v>
      </c>
      <c r="C152" s="472" t="s">
        <v>169</v>
      </c>
      <c r="D152" s="627" t="s">
        <v>1042</v>
      </c>
      <c r="E152" s="634">
        <v>42811</v>
      </c>
      <c r="F152" s="627">
        <v>293</v>
      </c>
      <c r="G152" s="627">
        <v>3</v>
      </c>
      <c r="H152" s="634">
        <v>43907</v>
      </c>
      <c r="I152" s="634" t="s">
        <v>716</v>
      </c>
      <c r="J152" s="473" t="s">
        <v>980</v>
      </c>
    </row>
    <row r="153" spans="1:10">
      <c r="A153" s="628">
        <v>460</v>
      </c>
      <c r="B153" s="470" t="s">
        <v>966</v>
      </c>
      <c r="C153" s="470" t="s">
        <v>168</v>
      </c>
      <c r="D153" s="628" t="s">
        <v>1043</v>
      </c>
      <c r="E153" s="635">
        <v>42808</v>
      </c>
      <c r="F153" s="628">
        <v>286</v>
      </c>
      <c r="G153" s="628">
        <v>3</v>
      </c>
      <c r="H153" s="635">
        <v>43904</v>
      </c>
      <c r="I153" s="635" t="s">
        <v>716</v>
      </c>
      <c r="J153" s="471" t="s">
        <v>1044</v>
      </c>
    </row>
    <row r="154" spans="1:10">
      <c r="A154" s="627">
        <v>463</v>
      </c>
      <c r="B154" s="472" t="s">
        <v>1045</v>
      </c>
      <c r="C154" s="472" t="s">
        <v>167</v>
      </c>
      <c r="D154" s="627" t="s">
        <v>1046</v>
      </c>
      <c r="E154" s="634">
        <v>42796</v>
      </c>
      <c r="F154" s="627">
        <v>487.6</v>
      </c>
      <c r="G154" s="627">
        <v>3</v>
      </c>
      <c r="H154" s="634">
        <v>43892</v>
      </c>
      <c r="I154" s="634" t="s">
        <v>716</v>
      </c>
      <c r="J154" s="473" t="s">
        <v>1047</v>
      </c>
    </row>
    <row r="155" spans="1:10">
      <c r="A155" s="628">
        <v>462</v>
      </c>
      <c r="B155" s="470" t="s">
        <v>1048</v>
      </c>
      <c r="C155" s="470" t="s">
        <v>166</v>
      </c>
      <c r="D155" s="628" t="s">
        <v>1049</v>
      </c>
      <c r="E155" s="635">
        <v>42796</v>
      </c>
      <c r="F155" s="628">
        <v>498</v>
      </c>
      <c r="G155" s="628">
        <v>3</v>
      </c>
      <c r="H155" s="635">
        <v>43892</v>
      </c>
      <c r="I155" s="635" t="s">
        <v>716</v>
      </c>
      <c r="J155" s="471" t="s">
        <v>721</v>
      </c>
    </row>
    <row r="156" spans="1:10">
      <c r="A156" s="627">
        <v>319</v>
      </c>
      <c r="B156" s="472" t="s">
        <v>1050</v>
      </c>
      <c r="C156" s="472" t="s">
        <v>256</v>
      </c>
      <c r="D156" s="627" t="s">
        <v>1051</v>
      </c>
      <c r="E156" s="634">
        <v>42796</v>
      </c>
      <c r="F156" s="627">
        <v>471</v>
      </c>
      <c r="G156" s="627">
        <v>2</v>
      </c>
      <c r="H156" s="634">
        <v>43526</v>
      </c>
      <c r="I156" s="634" t="s">
        <v>771</v>
      </c>
      <c r="J156" s="473" t="s">
        <v>932</v>
      </c>
    </row>
    <row r="157" spans="1:10">
      <c r="A157" s="628">
        <v>459</v>
      </c>
      <c r="B157" s="470" t="s">
        <v>1052</v>
      </c>
      <c r="C157" s="470" t="s">
        <v>165</v>
      </c>
      <c r="D157" s="628" t="s">
        <v>1053</v>
      </c>
      <c r="E157" s="635">
        <v>42776</v>
      </c>
      <c r="F157" s="628">
        <v>500</v>
      </c>
      <c r="G157" s="628">
        <v>3</v>
      </c>
      <c r="H157" s="635">
        <v>43871</v>
      </c>
      <c r="I157" s="635" t="s">
        <v>716</v>
      </c>
      <c r="J157" s="471" t="s">
        <v>721</v>
      </c>
    </row>
    <row r="158" spans="1:10">
      <c r="A158" s="627">
        <v>456</v>
      </c>
      <c r="B158" s="472" t="s">
        <v>981</v>
      </c>
      <c r="C158" s="472" t="s">
        <v>212</v>
      </c>
      <c r="D158" s="627" t="s">
        <v>1054</v>
      </c>
      <c r="E158" s="634">
        <v>42775</v>
      </c>
      <c r="F158" s="627">
        <v>208</v>
      </c>
      <c r="G158" s="627">
        <v>3</v>
      </c>
      <c r="H158" s="634">
        <v>43870</v>
      </c>
      <c r="I158" s="634" t="s">
        <v>716</v>
      </c>
      <c r="J158" s="473" t="s">
        <v>721</v>
      </c>
    </row>
    <row r="159" spans="1:10">
      <c r="A159" s="628">
        <v>452</v>
      </c>
      <c r="B159" s="470" t="s">
        <v>1055</v>
      </c>
      <c r="C159" s="470" t="s">
        <v>164</v>
      </c>
      <c r="D159" s="628" t="s">
        <v>1056</v>
      </c>
      <c r="E159" s="635">
        <v>42758</v>
      </c>
      <c r="F159" s="628">
        <v>417</v>
      </c>
      <c r="G159" s="628">
        <v>3</v>
      </c>
      <c r="H159" s="635">
        <v>43853</v>
      </c>
      <c r="I159" s="635" t="s">
        <v>716</v>
      </c>
      <c r="J159" s="471" t="s">
        <v>721</v>
      </c>
    </row>
    <row r="160" spans="1:10">
      <c r="A160" s="627">
        <v>434</v>
      </c>
      <c r="B160" s="472" t="s">
        <v>1057</v>
      </c>
      <c r="C160" s="472" t="s">
        <v>162</v>
      </c>
      <c r="D160" s="627"/>
      <c r="E160" s="634">
        <v>42740</v>
      </c>
      <c r="F160" s="627">
        <v>299</v>
      </c>
      <c r="G160" s="627">
        <v>3</v>
      </c>
      <c r="H160" s="634">
        <v>43835</v>
      </c>
      <c r="I160" s="634" t="s">
        <v>716</v>
      </c>
      <c r="J160" s="473" t="s">
        <v>721</v>
      </c>
    </row>
    <row r="161" spans="1:10">
      <c r="A161" s="628">
        <v>394</v>
      </c>
      <c r="B161" s="470" t="s">
        <v>1058</v>
      </c>
      <c r="C161" s="470" t="s">
        <v>161</v>
      </c>
      <c r="D161" s="628" t="s">
        <v>1059</v>
      </c>
      <c r="E161" s="635">
        <v>42740</v>
      </c>
      <c r="F161" s="628">
        <v>309</v>
      </c>
      <c r="G161" s="628">
        <v>3</v>
      </c>
      <c r="H161" s="635">
        <v>43835</v>
      </c>
      <c r="I161" s="635" t="s">
        <v>716</v>
      </c>
      <c r="J161" s="471" t="s">
        <v>721</v>
      </c>
    </row>
    <row r="162" spans="1:10">
      <c r="A162" s="628"/>
      <c r="B162" s="470"/>
      <c r="C162" s="470"/>
      <c r="D162" s="628"/>
      <c r="E162" s="628"/>
      <c r="F162" s="628"/>
      <c r="G162" s="628"/>
      <c r="H162" s="628"/>
      <c r="I162" s="628"/>
      <c r="J162" s="470"/>
    </row>
  </sheetData>
  <pageMargins left="0.7" right="0.7" top="0.75" bottom="0.75" header="0.3" footer="0.3"/>
  <pageSetup paperSize="9" scale="52" fitToHeight="0"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8180-2F3A-4AD9-AC47-D16928D288F7}">
  <dimension ref="D5"/>
  <sheetViews>
    <sheetView workbookViewId="0">
      <selection activeCell="I49" sqref="I49"/>
    </sheetView>
  </sheetViews>
  <sheetFormatPr baseColWidth="10" defaultRowHeight="14.4"/>
  <sheetData>
    <row r="5" spans="4:4" ht="28.8">
      <c r="D5" s="2"/>
    </row>
  </sheetData>
  <pageMargins left="0.7" right="0.7" top="0.75" bottom="0.75" header="0.3" footer="0.3"/>
  <pageSetup paperSize="9"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CE877-F7B8-43B9-8EE5-5F0B91D35B07}">
  <sheetPr>
    <pageSetUpPr fitToPage="1"/>
  </sheetPr>
  <dimension ref="B1:I55"/>
  <sheetViews>
    <sheetView workbookViewId="0">
      <selection sqref="A1:XFD1048576"/>
    </sheetView>
  </sheetViews>
  <sheetFormatPr baseColWidth="10" defaultColWidth="11.44140625" defaultRowHeight="10.199999999999999"/>
  <cols>
    <col min="1" max="1" width="4.109375" style="606" customWidth="1"/>
    <col min="2" max="2" width="11.44140625" style="606"/>
    <col min="3" max="3" width="62.44140625" style="606" customWidth="1"/>
    <col min="4" max="4" width="45.109375" style="606" bestFit="1" customWidth="1"/>
    <col min="5" max="5" width="11.44140625" style="606"/>
    <col min="6" max="6" width="73.44140625" style="606" bestFit="1" customWidth="1"/>
    <col min="7" max="16384" width="11.44140625" style="606"/>
  </cols>
  <sheetData>
    <row r="1" spans="2:9" ht="23.55" customHeight="1">
      <c r="B1" s="587" t="s">
        <v>1091</v>
      </c>
    </row>
    <row r="2" spans="2:9" ht="10.8" thickBot="1">
      <c r="B2" s="729" t="s">
        <v>11</v>
      </c>
      <c r="C2" s="731" t="s">
        <v>1083</v>
      </c>
      <c r="D2" s="731"/>
      <c r="E2" s="729"/>
      <c r="F2" s="729"/>
      <c r="G2" s="729"/>
      <c r="H2" s="729"/>
      <c r="I2" s="729"/>
    </row>
    <row r="3" spans="2:9" ht="21" thickBot="1">
      <c r="B3" s="730"/>
      <c r="C3" s="611" t="s">
        <v>1084</v>
      </c>
      <c r="D3" s="611" t="s">
        <v>566</v>
      </c>
      <c r="E3" s="610" t="s">
        <v>549</v>
      </c>
      <c r="F3" s="610" t="s">
        <v>550</v>
      </c>
      <c r="G3" s="610" t="s">
        <v>1085</v>
      </c>
      <c r="H3" s="610" t="s">
        <v>1086</v>
      </c>
      <c r="I3" s="583" t="s">
        <v>1087</v>
      </c>
    </row>
    <row r="4" spans="2:9">
      <c r="B4" s="732" t="s">
        <v>17</v>
      </c>
      <c r="C4" s="612" t="s">
        <v>551</v>
      </c>
      <c r="D4" s="612" t="s">
        <v>552</v>
      </c>
      <c r="E4" s="613" t="s">
        <v>553</v>
      </c>
      <c r="F4" s="612" t="s">
        <v>554</v>
      </c>
      <c r="G4" s="614">
        <v>99077595</v>
      </c>
      <c r="H4" s="615" t="s">
        <v>434</v>
      </c>
      <c r="I4" s="614">
        <v>99077595</v>
      </c>
    </row>
    <row r="5" spans="2:9">
      <c r="B5" s="732"/>
      <c r="C5" s="612" t="s">
        <v>555</v>
      </c>
      <c r="D5" s="612" t="s">
        <v>556</v>
      </c>
      <c r="E5" s="613" t="s">
        <v>557</v>
      </c>
      <c r="F5" s="612" t="s">
        <v>558</v>
      </c>
      <c r="G5" s="614">
        <v>98427595</v>
      </c>
      <c r="H5" s="615" t="s">
        <v>434</v>
      </c>
      <c r="I5" s="614">
        <v>98427595</v>
      </c>
    </row>
    <row r="6" spans="2:9">
      <c r="B6" s="732"/>
      <c r="C6" s="612" t="s">
        <v>559</v>
      </c>
      <c r="D6" s="612" t="s">
        <v>560</v>
      </c>
      <c r="E6" s="616">
        <v>2020</v>
      </c>
      <c r="F6" s="612" t="s">
        <v>561</v>
      </c>
      <c r="G6" s="614">
        <v>579704726</v>
      </c>
      <c r="H6" s="615" t="s">
        <v>434</v>
      </c>
      <c r="I6" s="614">
        <v>579704726</v>
      </c>
    </row>
    <row r="7" spans="2:9">
      <c r="B7" s="728" t="s">
        <v>21</v>
      </c>
      <c r="C7" s="617" t="s">
        <v>597</v>
      </c>
      <c r="D7" s="617" t="s">
        <v>598</v>
      </c>
      <c r="E7" s="618">
        <v>44165</v>
      </c>
      <c r="F7" s="617" t="s">
        <v>599</v>
      </c>
      <c r="G7" s="619">
        <v>58100</v>
      </c>
      <c r="H7" s="620" t="s">
        <v>434</v>
      </c>
      <c r="I7" s="619">
        <v>58100</v>
      </c>
    </row>
    <row r="8" spans="2:9">
      <c r="B8" s="728"/>
      <c r="C8" s="617" t="s">
        <v>597</v>
      </c>
      <c r="D8" s="617" t="s">
        <v>598</v>
      </c>
      <c r="E8" s="618">
        <v>43859</v>
      </c>
      <c r="F8" s="617" t="s">
        <v>600</v>
      </c>
      <c r="G8" s="619">
        <v>3828000</v>
      </c>
      <c r="H8" s="620" t="s">
        <v>434</v>
      </c>
      <c r="I8" s="619">
        <v>3828000</v>
      </c>
    </row>
    <row r="9" spans="2:9">
      <c r="B9" s="728"/>
      <c r="C9" s="617" t="s">
        <v>597</v>
      </c>
      <c r="D9" s="617" t="s">
        <v>598</v>
      </c>
      <c r="E9" s="618">
        <v>43892</v>
      </c>
      <c r="F9" s="617" t="s">
        <v>601</v>
      </c>
      <c r="G9" s="619">
        <v>2370000</v>
      </c>
      <c r="H9" s="620" t="s">
        <v>434</v>
      </c>
      <c r="I9" s="619">
        <v>2370000</v>
      </c>
    </row>
    <row r="10" spans="2:9">
      <c r="B10" s="728"/>
      <c r="C10" s="617" t="s">
        <v>597</v>
      </c>
      <c r="D10" s="617" t="s">
        <v>598</v>
      </c>
      <c r="E10" s="618">
        <v>43914</v>
      </c>
      <c r="F10" s="617" t="s">
        <v>602</v>
      </c>
      <c r="G10" s="619">
        <v>2958000</v>
      </c>
      <c r="H10" s="620" t="s">
        <v>434</v>
      </c>
      <c r="I10" s="619">
        <v>2958000</v>
      </c>
    </row>
    <row r="11" spans="2:9">
      <c r="B11" s="728"/>
      <c r="C11" s="617" t="s">
        <v>597</v>
      </c>
      <c r="D11" s="617" t="s">
        <v>598</v>
      </c>
      <c r="E11" s="618">
        <v>43950</v>
      </c>
      <c r="F11" s="617" t="s">
        <v>603</v>
      </c>
      <c r="G11" s="619">
        <v>2898000</v>
      </c>
      <c r="H11" s="620" t="s">
        <v>434</v>
      </c>
      <c r="I11" s="619">
        <v>2898000</v>
      </c>
    </row>
    <row r="12" spans="2:9">
      <c r="B12" s="728"/>
      <c r="C12" s="617" t="s">
        <v>597</v>
      </c>
      <c r="D12" s="617" t="s">
        <v>598</v>
      </c>
      <c r="E12" s="618">
        <v>43984</v>
      </c>
      <c r="F12" s="617" t="s">
        <v>604</v>
      </c>
      <c r="G12" s="619">
        <v>2238000</v>
      </c>
      <c r="H12" s="620" t="s">
        <v>434</v>
      </c>
      <c r="I12" s="619">
        <v>2238000</v>
      </c>
    </row>
    <row r="13" spans="2:9">
      <c r="B13" s="728"/>
      <c r="C13" s="617" t="s">
        <v>597</v>
      </c>
      <c r="D13" s="617" t="s">
        <v>598</v>
      </c>
      <c r="E13" s="618">
        <v>44013</v>
      </c>
      <c r="F13" s="617" t="s">
        <v>605</v>
      </c>
      <c r="G13" s="619">
        <v>2784000</v>
      </c>
      <c r="H13" s="620" t="s">
        <v>434</v>
      </c>
      <c r="I13" s="619">
        <v>2784000</v>
      </c>
    </row>
    <row r="14" spans="2:9">
      <c r="B14" s="728"/>
      <c r="C14" s="617" t="s">
        <v>597</v>
      </c>
      <c r="D14" s="617" t="s">
        <v>598</v>
      </c>
      <c r="E14" s="618">
        <v>44046</v>
      </c>
      <c r="F14" s="617" t="s">
        <v>606</v>
      </c>
      <c r="G14" s="619">
        <v>3054000</v>
      </c>
      <c r="H14" s="620" t="s">
        <v>434</v>
      </c>
      <c r="I14" s="619">
        <v>3054000</v>
      </c>
    </row>
    <row r="15" spans="2:9">
      <c r="B15" s="728"/>
      <c r="C15" s="617" t="s">
        <v>597</v>
      </c>
      <c r="D15" s="617" t="s">
        <v>598</v>
      </c>
      <c r="E15" s="618">
        <v>44074</v>
      </c>
      <c r="F15" s="617" t="s">
        <v>607</v>
      </c>
      <c r="G15" s="619">
        <v>2790000</v>
      </c>
      <c r="H15" s="620" t="s">
        <v>434</v>
      </c>
      <c r="I15" s="619">
        <v>2790000</v>
      </c>
    </row>
    <row r="16" spans="2:9">
      <c r="B16" s="728"/>
      <c r="C16" s="617" t="s">
        <v>597</v>
      </c>
      <c r="D16" s="617" t="s">
        <v>598</v>
      </c>
      <c r="E16" s="618">
        <v>44106</v>
      </c>
      <c r="F16" s="617" t="s">
        <v>608</v>
      </c>
      <c r="G16" s="619">
        <v>2670000</v>
      </c>
      <c r="H16" s="620" t="s">
        <v>434</v>
      </c>
      <c r="I16" s="619">
        <v>2670000</v>
      </c>
    </row>
    <row r="17" spans="2:9">
      <c r="B17" s="728"/>
      <c r="C17" s="617" t="s">
        <v>597</v>
      </c>
      <c r="D17" s="617" t="s">
        <v>598</v>
      </c>
      <c r="E17" s="618">
        <v>44133</v>
      </c>
      <c r="F17" s="617" t="s">
        <v>609</v>
      </c>
      <c r="G17" s="619">
        <v>2910000</v>
      </c>
      <c r="H17" s="620" t="s">
        <v>434</v>
      </c>
      <c r="I17" s="619">
        <v>2910000</v>
      </c>
    </row>
    <row r="18" spans="2:9">
      <c r="B18" s="728"/>
      <c r="C18" s="617" t="s">
        <v>597</v>
      </c>
      <c r="D18" s="617" t="s">
        <v>598</v>
      </c>
      <c r="E18" s="618">
        <v>44165</v>
      </c>
      <c r="F18" s="617" t="s">
        <v>609</v>
      </c>
      <c r="G18" s="619">
        <v>60000</v>
      </c>
      <c r="H18" s="620" t="s">
        <v>434</v>
      </c>
      <c r="I18" s="619">
        <v>60000</v>
      </c>
    </row>
    <row r="19" spans="2:9">
      <c r="B19" s="728"/>
      <c r="C19" s="617" t="s">
        <v>597</v>
      </c>
      <c r="D19" s="617" t="s">
        <v>598</v>
      </c>
      <c r="E19" s="618">
        <v>44165</v>
      </c>
      <c r="F19" s="617" t="s">
        <v>610</v>
      </c>
      <c r="G19" s="619">
        <v>2814000</v>
      </c>
      <c r="H19" s="620" t="s">
        <v>434</v>
      </c>
      <c r="I19" s="619">
        <v>2814000</v>
      </c>
    </row>
    <row r="20" spans="2:9">
      <c r="B20" s="728"/>
      <c r="C20" s="617" t="s">
        <v>597</v>
      </c>
      <c r="D20" s="617" t="s">
        <v>598</v>
      </c>
      <c r="E20" s="618">
        <v>44186</v>
      </c>
      <c r="F20" s="617" t="s">
        <v>611</v>
      </c>
      <c r="G20" s="619">
        <v>2982000</v>
      </c>
      <c r="H20" s="620" t="s">
        <v>434</v>
      </c>
      <c r="I20" s="619">
        <v>2982000</v>
      </c>
    </row>
    <row r="21" spans="2:9">
      <c r="B21" s="728"/>
      <c r="C21" s="617" t="s">
        <v>612</v>
      </c>
      <c r="D21" s="617" t="s">
        <v>613</v>
      </c>
      <c r="E21" s="618">
        <v>44095</v>
      </c>
      <c r="F21" s="617" t="s">
        <v>614</v>
      </c>
      <c r="G21" s="619">
        <v>500000</v>
      </c>
      <c r="H21" s="620" t="s">
        <v>434</v>
      </c>
      <c r="I21" s="619">
        <v>500000</v>
      </c>
    </row>
    <row r="22" spans="2:9">
      <c r="B22" s="728"/>
      <c r="C22" s="617" t="s">
        <v>615</v>
      </c>
      <c r="D22" s="617" t="s">
        <v>613</v>
      </c>
      <c r="E22" s="618">
        <v>44155</v>
      </c>
      <c r="F22" s="617" t="s">
        <v>616</v>
      </c>
      <c r="G22" s="619">
        <v>3000000</v>
      </c>
      <c r="H22" s="620" t="s">
        <v>434</v>
      </c>
      <c r="I22" s="619">
        <v>3000000</v>
      </c>
    </row>
    <row r="23" spans="2:9">
      <c r="B23" s="728"/>
      <c r="C23" s="617" t="s">
        <v>617</v>
      </c>
      <c r="D23" s="617" t="s">
        <v>613</v>
      </c>
      <c r="E23" s="618">
        <v>44089</v>
      </c>
      <c r="F23" s="617" t="s">
        <v>618</v>
      </c>
      <c r="G23" s="619">
        <v>1800000</v>
      </c>
      <c r="H23" s="620" t="s">
        <v>434</v>
      </c>
      <c r="I23" s="619">
        <v>1800000</v>
      </c>
    </row>
    <row r="24" spans="2:9">
      <c r="B24" s="728"/>
      <c r="C24" s="617" t="s">
        <v>615</v>
      </c>
      <c r="D24" s="617" t="s">
        <v>613</v>
      </c>
      <c r="E24" s="618">
        <v>44091</v>
      </c>
      <c r="F24" s="617" t="s">
        <v>619</v>
      </c>
      <c r="G24" s="619">
        <v>384000</v>
      </c>
      <c r="H24" s="620" t="s">
        <v>434</v>
      </c>
      <c r="I24" s="619">
        <v>384000</v>
      </c>
    </row>
    <row r="25" spans="2:9">
      <c r="B25" s="728"/>
      <c r="C25" s="617" t="s">
        <v>615</v>
      </c>
      <c r="D25" s="617" t="s">
        <v>613</v>
      </c>
      <c r="E25" s="618">
        <v>44095</v>
      </c>
      <c r="F25" s="617" t="s">
        <v>620</v>
      </c>
      <c r="G25" s="619">
        <v>776500</v>
      </c>
      <c r="H25" s="620" t="s">
        <v>434</v>
      </c>
      <c r="I25" s="619">
        <v>776500</v>
      </c>
    </row>
    <row r="26" spans="2:9">
      <c r="B26" s="728"/>
      <c r="C26" s="617" t="s">
        <v>615</v>
      </c>
      <c r="D26" s="617" t="s">
        <v>613</v>
      </c>
      <c r="E26" s="618">
        <v>44081</v>
      </c>
      <c r="F26" s="617" t="s">
        <v>621</v>
      </c>
      <c r="G26" s="619">
        <v>306000</v>
      </c>
      <c r="H26" s="620" t="s">
        <v>434</v>
      </c>
      <c r="I26" s="619">
        <v>306000</v>
      </c>
    </row>
    <row r="27" spans="2:9">
      <c r="B27" s="728"/>
      <c r="C27" s="617" t="s">
        <v>615</v>
      </c>
      <c r="D27" s="617" t="s">
        <v>613</v>
      </c>
      <c r="E27" s="618">
        <v>44105</v>
      </c>
      <c r="F27" s="617" t="s">
        <v>622</v>
      </c>
      <c r="G27" s="619">
        <v>67850</v>
      </c>
      <c r="H27" s="620" t="s">
        <v>434</v>
      </c>
      <c r="I27" s="619">
        <v>67850</v>
      </c>
    </row>
    <row r="28" spans="2:9">
      <c r="B28" s="728"/>
      <c r="C28" s="617" t="s">
        <v>623</v>
      </c>
      <c r="D28" s="617" t="s">
        <v>613</v>
      </c>
      <c r="E28" s="618">
        <v>44133</v>
      </c>
      <c r="F28" s="617" t="s">
        <v>624</v>
      </c>
      <c r="G28" s="619">
        <v>3240000</v>
      </c>
      <c r="H28" s="620" t="s">
        <v>434</v>
      </c>
      <c r="I28" s="619">
        <v>3240000</v>
      </c>
    </row>
    <row r="29" spans="2:9">
      <c r="B29" s="728"/>
      <c r="C29" s="617" t="s">
        <v>623</v>
      </c>
      <c r="D29" s="617" t="s">
        <v>613</v>
      </c>
      <c r="E29" s="618">
        <v>44124</v>
      </c>
      <c r="F29" s="617" t="s">
        <v>625</v>
      </c>
      <c r="G29" s="619">
        <v>230000</v>
      </c>
      <c r="H29" s="620" t="s">
        <v>434</v>
      </c>
      <c r="I29" s="619">
        <v>230000</v>
      </c>
    </row>
    <row r="30" spans="2:9">
      <c r="B30" s="728"/>
      <c r="C30" s="617" t="s">
        <v>626</v>
      </c>
      <c r="D30" s="617" t="s">
        <v>598</v>
      </c>
      <c r="E30" s="618">
        <v>43951</v>
      </c>
      <c r="F30" s="617" t="s">
        <v>626</v>
      </c>
      <c r="G30" s="619">
        <v>2985000</v>
      </c>
      <c r="H30" s="620" t="s">
        <v>434</v>
      </c>
      <c r="I30" s="619">
        <v>2985000</v>
      </c>
    </row>
    <row r="31" spans="2:9">
      <c r="B31" s="733" t="s">
        <v>1076</v>
      </c>
      <c r="C31" s="612" t="s">
        <v>1062</v>
      </c>
      <c r="D31" s="612" t="s">
        <v>248</v>
      </c>
      <c r="E31" s="613">
        <v>43916</v>
      </c>
      <c r="F31" s="612" t="s">
        <v>1063</v>
      </c>
      <c r="G31" s="614">
        <v>2502065</v>
      </c>
      <c r="H31" s="615" t="s">
        <v>434</v>
      </c>
      <c r="I31" s="614">
        <v>2502065</v>
      </c>
    </row>
    <row r="32" spans="2:9">
      <c r="B32" s="733"/>
      <c r="C32" s="612" t="s">
        <v>1064</v>
      </c>
      <c r="D32" s="612" t="s">
        <v>248</v>
      </c>
      <c r="E32" s="613"/>
      <c r="F32" s="612" t="s">
        <v>1065</v>
      </c>
      <c r="G32" s="614">
        <v>5159831</v>
      </c>
      <c r="H32" s="615" t="s">
        <v>434</v>
      </c>
      <c r="I32" s="614">
        <v>5159831</v>
      </c>
    </row>
    <row r="33" spans="2:9">
      <c r="B33" s="733"/>
      <c r="C33" s="612" t="s">
        <v>1066</v>
      </c>
      <c r="D33" s="612" t="s">
        <v>248</v>
      </c>
      <c r="E33" s="613">
        <v>44136</v>
      </c>
      <c r="F33" s="612" t="s">
        <v>1067</v>
      </c>
      <c r="G33" s="614">
        <v>3549323</v>
      </c>
      <c r="H33" s="615" t="s">
        <v>434</v>
      </c>
      <c r="I33" s="614">
        <v>3549323</v>
      </c>
    </row>
    <row r="34" spans="2:9">
      <c r="B34" s="733"/>
      <c r="C34" s="612" t="s">
        <v>1068</v>
      </c>
      <c r="D34" s="612" t="s">
        <v>248</v>
      </c>
      <c r="E34" s="613"/>
      <c r="F34" s="612" t="s">
        <v>1069</v>
      </c>
      <c r="G34" s="614">
        <v>66229406.768199995</v>
      </c>
      <c r="H34" s="615" t="s">
        <v>434</v>
      </c>
      <c r="I34" s="614">
        <v>66229406.768199995</v>
      </c>
    </row>
    <row r="35" spans="2:9">
      <c r="B35" s="733"/>
      <c r="C35" s="612" t="s">
        <v>1070</v>
      </c>
      <c r="D35" s="612" t="s">
        <v>248</v>
      </c>
      <c r="E35" s="613"/>
      <c r="F35" s="612" t="s">
        <v>1071</v>
      </c>
      <c r="G35" s="614">
        <v>8820000</v>
      </c>
      <c r="H35" s="615" t="s">
        <v>434</v>
      </c>
      <c r="I35" s="614">
        <v>8820000</v>
      </c>
    </row>
    <row r="36" spans="2:9">
      <c r="B36" s="733"/>
      <c r="C36" s="612" t="s">
        <v>1072</v>
      </c>
      <c r="D36" s="612" t="s">
        <v>248</v>
      </c>
      <c r="E36" s="616"/>
      <c r="F36" s="612" t="s">
        <v>1073</v>
      </c>
      <c r="G36" s="614">
        <v>14319350</v>
      </c>
      <c r="H36" s="615" t="s">
        <v>434</v>
      </c>
      <c r="I36" s="614">
        <v>14319350</v>
      </c>
    </row>
    <row r="37" spans="2:9">
      <c r="B37" s="733"/>
      <c r="C37" s="612" t="s">
        <v>1074</v>
      </c>
      <c r="D37" s="612" t="s">
        <v>248</v>
      </c>
      <c r="E37" s="616"/>
      <c r="F37" s="612" t="s">
        <v>1075</v>
      </c>
      <c r="G37" s="614">
        <v>3000000</v>
      </c>
      <c r="H37" s="615" t="s">
        <v>434</v>
      </c>
      <c r="I37" s="614">
        <v>3000000</v>
      </c>
    </row>
    <row r="38" spans="2:9">
      <c r="B38" s="728" t="s">
        <v>1090</v>
      </c>
      <c r="C38" s="617" t="s">
        <v>1077</v>
      </c>
      <c r="D38" s="617" t="s">
        <v>158</v>
      </c>
      <c r="E38" s="618">
        <v>43861</v>
      </c>
      <c r="F38" s="617" t="s">
        <v>1078</v>
      </c>
      <c r="G38" s="619">
        <v>500000</v>
      </c>
      <c r="H38" s="620" t="s">
        <v>434</v>
      </c>
      <c r="I38" s="619">
        <v>500000</v>
      </c>
    </row>
    <row r="39" spans="2:9">
      <c r="B39" s="728"/>
      <c r="C39" s="617" t="s">
        <v>1079</v>
      </c>
      <c r="D39" s="617" t="s">
        <v>158</v>
      </c>
      <c r="E39" s="618">
        <v>43861</v>
      </c>
      <c r="F39" s="617" t="s">
        <v>1080</v>
      </c>
      <c r="G39" s="619">
        <v>400000</v>
      </c>
      <c r="H39" s="620" t="s">
        <v>434</v>
      </c>
      <c r="I39" s="619">
        <v>400000</v>
      </c>
    </row>
    <row r="40" spans="2:9">
      <c r="B40" s="728"/>
      <c r="C40" s="617" t="s">
        <v>1081</v>
      </c>
      <c r="D40" s="617" t="s">
        <v>158</v>
      </c>
      <c r="E40" s="618">
        <v>44195</v>
      </c>
      <c r="F40" s="617" t="s">
        <v>1082</v>
      </c>
      <c r="G40" s="619">
        <v>50857658</v>
      </c>
      <c r="H40" s="620" t="s">
        <v>434</v>
      </c>
      <c r="I40" s="619">
        <v>50857658</v>
      </c>
    </row>
    <row r="41" spans="2:9">
      <c r="B41" s="621" t="s">
        <v>1088</v>
      </c>
      <c r="C41" s="622"/>
      <c r="D41" s="622"/>
      <c r="E41" s="622"/>
      <c r="F41" s="622"/>
      <c r="G41" s="623" t="s">
        <v>278</v>
      </c>
      <c r="H41" s="625"/>
      <c r="I41" s="624">
        <f>SUM(I4:I40)</f>
        <v>980250999.76820004</v>
      </c>
    </row>
    <row r="43" spans="2:9">
      <c r="B43" s="587" t="s">
        <v>1089</v>
      </c>
    </row>
    <row r="45" spans="2:9" ht="10.8" thickBot="1">
      <c r="B45" s="729" t="s">
        <v>11</v>
      </c>
      <c r="C45" s="731" t="s">
        <v>1083</v>
      </c>
      <c r="D45" s="731"/>
      <c r="E45" s="729"/>
      <c r="F45" s="729"/>
      <c r="G45" s="729"/>
      <c r="H45" s="729"/>
      <c r="I45" s="729"/>
    </row>
    <row r="46" spans="2:9" ht="21" thickBot="1">
      <c r="B46" s="730"/>
      <c r="C46" s="611" t="s">
        <v>1084</v>
      </c>
      <c r="D46" s="611" t="s">
        <v>566</v>
      </c>
      <c r="E46" s="610" t="s">
        <v>549</v>
      </c>
      <c r="F46" s="610" t="s">
        <v>550</v>
      </c>
      <c r="G46" s="610" t="s">
        <v>1085</v>
      </c>
      <c r="H46" s="610" t="s">
        <v>1086</v>
      </c>
      <c r="I46" s="583" t="s">
        <v>1087</v>
      </c>
    </row>
    <row r="47" spans="2:9">
      <c r="B47" s="733" t="s">
        <v>27</v>
      </c>
      <c r="C47" s="612" t="s">
        <v>569</v>
      </c>
      <c r="D47" s="612" t="s">
        <v>570</v>
      </c>
      <c r="E47" s="613">
        <v>43899</v>
      </c>
      <c r="F47" s="612"/>
      <c r="G47" s="614">
        <v>50000</v>
      </c>
      <c r="H47" s="615" t="s">
        <v>434</v>
      </c>
      <c r="I47" s="614">
        <v>50000</v>
      </c>
    </row>
    <row r="48" spans="2:9">
      <c r="B48" s="733"/>
      <c r="C48" s="612" t="s">
        <v>571</v>
      </c>
      <c r="D48" s="612" t="s">
        <v>572</v>
      </c>
      <c r="E48" s="613">
        <v>43899</v>
      </c>
      <c r="F48" s="612"/>
      <c r="G48" s="614">
        <v>50000</v>
      </c>
      <c r="H48" s="615" t="s">
        <v>434</v>
      </c>
      <c r="I48" s="614">
        <v>50000</v>
      </c>
    </row>
    <row r="49" spans="2:9">
      <c r="B49" s="733"/>
      <c r="C49" s="612" t="s">
        <v>573</v>
      </c>
      <c r="D49" s="612" t="s">
        <v>574</v>
      </c>
      <c r="E49" s="613">
        <v>44180</v>
      </c>
      <c r="F49" s="612"/>
      <c r="G49" s="614">
        <v>60000</v>
      </c>
      <c r="H49" s="615" t="s">
        <v>434</v>
      </c>
      <c r="I49" s="614">
        <v>60000</v>
      </c>
    </row>
    <row r="50" spans="2:9">
      <c r="B50" s="733"/>
      <c r="C50" s="612" t="s">
        <v>575</v>
      </c>
      <c r="D50" s="612" t="s">
        <v>574</v>
      </c>
      <c r="E50" s="613">
        <v>44180</v>
      </c>
      <c r="F50" s="612"/>
      <c r="G50" s="614">
        <v>257000</v>
      </c>
      <c r="H50" s="615" t="s">
        <v>434</v>
      </c>
      <c r="I50" s="614">
        <v>257000</v>
      </c>
    </row>
    <row r="51" spans="2:9">
      <c r="B51" s="733"/>
      <c r="C51" s="612" t="s">
        <v>576</v>
      </c>
      <c r="D51" s="612" t="s">
        <v>574</v>
      </c>
      <c r="E51" s="613">
        <v>44180</v>
      </c>
      <c r="F51" s="612"/>
      <c r="G51" s="614">
        <v>404000</v>
      </c>
      <c r="H51" s="615" t="s">
        <v>434</v>
      </c>
      <c r="I51" s="614">
        <v>404000</v>
      </c>
    </row>
    <row r="52" spans="2:9">
      <c r="B52" s="733"/>
      <c r="C52" s="612" t="s">
        <v>577</v>
      </c>
      <c r="D52" s="612" t="s">
        <v>574</v>
      </c>
      <c r="E52" s="613">
        <v>44180</v>
      </c>
      <c r="F52" s="612"/>
      <c r="G52" s="614">
        <v>112000</v>
      </c>
      <c r="H52" s="615" t="s">
        <v>434</v>
      </c>
      <c r="I52" s="614">
        <v>112000</v>
      </c>
    </row>
    <row r="53" spans="2:9">
      <c r="B53" s="733"/>
      <c r="C53" s="612" t="s">
        <v>578</v>
      </c>
      <c r="D53" s="612" t="s">
        <v>574</v>
      </c>
      <c r="E53" s="613">
        <v>44180</v>
      </c>
      <c r="F53" s="612"/>
      <c r="G53" s="614">
        <v>90000</v>
      </c>
      <c r="H53" s="615" t="s">
        <v>434</v>
      </c>
      <c r="I53" s="614">
        <v>90000</v>
      </c>
    </row>
    <row r="54" spans="2:9">
      <c r="B54" s="733"/>
      <c r="C54" s="612" t="s">
        <v>579</v>
      </c>
      <c r="D54" s="612" t="s">
        <v>580</v>
      </c>
      <c r="E54" s="613">
        <v>44180</v>
      </c>
      <c r="F54" s="612"/>
      <c r="G54" s="614">
        <v>11000</v>
      </c>
      <c r="H54" s="615" t="s">
        <v>434</v>
      </c>
      <c r="I54" s="614">
        <v>11000</v>
      </c>
    </row>
    <row r="55" spans="2:9">
      <c r="B55" s="621" t="s">
        <v>1088</v>
      </c>
      <c r="C55" s="622"/>
      <c r="D55" s="622"/>
      <c r="E55" s="622"/>
      <c r="F55" s="622"/>
      <c r="G55" s="623" t="s">
        <v>278</v>
      </c>
      <c r="H55" s="625"/>
      <c r="I55" s="624">
        <f>SUM(I47:I54)</f>
        <v>1034000</v>
      </c>
    </row>
  </sheetData>
  <mergeCells count="11">
    <mergeCell ref="E45:I45"/>
    <mergeCell ref="B47:B54"/>
    <mergeCell ref="B31:B37"/>
    <mergeCell ref="B38:B40"/>
    <mergeCell ref="B45:B46"/>
    <mergeCell ref="C45:D45"/>
    <mergeCell ref="B7:B30"/>
    <mergeCell ref="B2:B3"/>
    <mergeCell ref="C2:D2"/>
    <mergeCell ref="E2:I2"/>
    <mergeCell ref="B4:B6"/>
  </mergeCells>
  <pageMargins left="0.25" right="0.25" top="0.75" bottom="0.75" header="0.3" footer="0.3"/>
  <pageSetup paperSize="9" scale="55" fitToHeight="0"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82196-9634-4775-83BC-1E0F3376367D}">
  <dimension ref="A2:F16"/>
  <sheetViews>
    <sheetView workbookViewId="0">
      <selection sqref="A1:A1048576"/>
    </sheetView>
  </sheetViews>
  <sheetFormatPr baseColWidth="10" defaultRowHeight="14.4"/>
  <cols>
    <col min="1" max="1" width="21.6640625" bestFit="1" customWidth="1"/>
    <col min="2" max="2" width="12.6640625" style="1" bestFit="1" customWidth="1"/>
    <col min="3" max="3" width="19.6640625" style="1" bestFit="1" customWidth="1"/>
    <col min="4" max="4" width="11.44140625" style="1" bestFit="1" customWidth="1"/>
    <col min="5" max="5" width="8.33203125" style="1" bestFit="1" customWidth="1"/>
    <col min="6" max="6" width="12.6640625" bestFit="1" customWidth="1"/>
  </cols>
  <sheetData>
    <row r="2" spans="1:6" ht="40.200000000000003" thickBot="1">
      <c r="A2" s="30" t="s">
        <v>269</v>
      </c>
      <c r="B2" s="31" t="s">
        <v>270</v>
      </c>
      <c r="C2" s="31" t="s">
        <v>271</v>
      </c>
      <c r="D2" s="31" t="s">
        <v>272</v>
      </c>
      <c r="E2" s="31" t="s">
        <v>273</v>
      </c>
      <c r="F2" s="40"/>
    </row>
    <row r="3" spans="1:6">
      <c r="A3" s="32" t="s">
        <v>1109</v>
      </c>
      <c r="B3" s="33">
        <v>67019096</v>
      </c>
      <c r="C3" s="33">
        <f>+B3*25%</f>
        <v>16754774</v>
      </c>
      <c r="D3" s="33">
        <v>25001082</v>
      </c>
      <c r="E3" s="34">
        <f>+C3-D3</f>
        <v>-8246308</v>
      </c>
      <c r="F3" s="41"/>
    </row>
    <row r="4" spans="1:6">
      <c r="A4" s="35" t="s">
        <v>1099</v>
      </c>
      <c r="B4" s="36">
        <v>65109662</v>
      </c>
      <c r="C4" s="36">
        <f t="shared" ref="C4:C15" si="0">+B4*25%</f>
        <v>16277415.5</v>
      </c>
      <c r="D4" s="36">
        <v>23853807</v>
      </c>
      <c r="E4" s="37">
        <f t="shared" ref="E4:E15" si="1">+C4-D4</f>
        <v>-7576391.5</v>
      </c>
      <c r="F4" s="41"/>
    </row>
    <row r="5" spans="1:6">
      <c r="A5" s="32" t="s">
        <v>1115</v>
      </c>
      <c r="B5" s="33">
        <v>16355795</v>
      </c>
      <c r="C5" s="33">
        <f t="shared" si="0"/>
        <v>4088948.75</v>
      </c>
      <c r="D5" s="33">
        <v>7646563</v>
      </c>
      <c r="E5" s="34">
        <f t="shared" si="1"/>
        <v>-3557614.25</v>
      </c>
      <c r="F5" s="41"/>
    </row>
    <row r="6" spans="1:6">
      <c r="A6" s="35" t="s">
        <v>457</v>
      </c>
      <c r="B6" s="36">
        <v>11129300</v>
      </c>
      <c r="C6" s="36">
        <f t="shared" si="0"/>
        <v>2782325</v>
      </c>
      <c r="D6" s="36">
        <v>4252007</v>
      </c>
      <c r="E6" s="37">
        <f t="shared" si="1"/>
        <v>-1469682</v>
      </c>
      <c r="F6" s="41"/>
    </row>
    <row r="7" spans="1:6">
      <c r="A7" s="32" t="s">
        <v>6</v>
      </c>
      <c r="B7" s="33">
        <v>4962298</v>
      </c>
      <c r="C7" s="33">
        <f t="shared" si="0"/>
        <v>1240574.5</v>
      </c>
      <c r="D7" s="33">
        <v>1865325</v>
      </c>
      <c r="E7" s="34">
        <f t="shared" si="1"/>
        <v>-624750.5</v>
      </c>
      <c r="F7" s="41"/>
    </row>
    <row r="8" spans="1:6">
      <c r="A8" s="35" t="s">
        <v>1101</v>
      </c>
      <c r="B8" s="36">
        <v>2924774</v>
      </c>
      <c r="C8" s="36">
        <f t="shared" si="0"/>
        <v>731193.5</v>
      </c>
      <c r="D8" s="36">
        <v>1024287</v>
      </c>
      <c r="E8" s="37">
        <f t="shared" si="1"/>
        <v>-293093.5</v>
      </c>
      <c r="F8" s="41"/>
    </row>
    <row r="9" spans="1:6">
      <c r="A9" s="32" t="s">
        <v>1103</v>
      </c>
      <c r="B9" s="33">
        <v>2467141</v>
      </c>
      <c r="C9" s="33">
        <f t="shared" si="0"/>
        <v>616785.25</v>
      </c>
      <c r="D9" s="33">
        <v>1504425</v>
      </c>
      <c r="E9" s="34">
        <f t="shared" si="1"/>
        <v>-887639.75</v>
      </c>
      <c r="F9" s="41"/>
    </row>
    <row r="10" spans="1:6">
      <c r="A10" s="35" t="s">
        <v>1102</v>
      </c>
      <c r="B10" s="36">
        <v>2362880</v>
      </c>
      <c r="C10" s="36">
        <f t="shared" si="0"/>
        <v>590720</v>
      </c>
      <c r="D10" s="36">
        <v>414676</v>
      </c>
      <c r="E10" s="37">
        <f t="shared" si="1"/>
        <v>176044</v>
      </c>
      <c r="F10" s="41"/>
    </row>
    <row r="11" spans="1:6">
      <c r="A11" s="32" t="s">
        <v>1113</v>
      </c>
      <c r="B11" s="33">
        <v>555250</v>
      </c>
      <c r="C11" s="33">
        <f t="shared" si="0"/>
        <v>138812.5</v>
      </c>
      <c r="D11" s="33">
        <v>198750</v>
      </c>
      <c r="E11" s="34">
        <f t="shared" si="1"/>
        <v>-59937.5</v>
      </c>
      <c r="F11" s="41"/>
    </row>
    <row r="12" spans="1:6">
      <c r="A12" s="35" t="s">
        <v>382</v>
      </c>
      <c r="B12" s="36">
        <v>22641960</v>
      </c>
      <c r="C12" s="36">
        <f t="shared" si="0"/>
        <v>5660490</v>
      </c>
      <c r="D12" s="36"/>
      <c r="E12" s="37">
        <f t="shared" si="1"/>
        <v>5660490</v>
      </c>
      <c r="F12" s="41"/>
    </row>
    <row r="13" spans="1:6">
      <c r="A13" s="32" t="s">
        <v>276</v>
      </c>
      <c r="B13" s="33">
        <v>20834101</v>
      </c>
      <c r="C13" s="33">
        <f t="shared" si="0"/>
        <v>5208525.25</v>
      </c>
      <c r="D13" s="33"/>
      <c r="E13" s="34">
        <f t="shared" si="1"/>
        <v>5208525.25</v>
      </c>
      <c r="F13" s="41"/>
    </row>
    <row r="14" spans="1:6">
      <c r="A14" s="35" t="s">
        <v>1111</v>
      </c>
      <c r="B14" s="36">
        <v>14969141</v>
      </c>
      <c r="C14" s="36">
        <f t="shared" si="0"/>
        <v>3742285.25</v>
      </c>
      <c r="D14" s="36"/>
      <c r="E14" s="37">
        <f t="shared" si="1"/>
        <v>3742285.25</v>
      </c>
      <c r="F14" s="41"/>
    </row>
    <row r="15" spans="1:6">
      <c r="A15" s="32" t="s">
        <v>427</v>
      </c>
      <c r="B15" s="33">
        <v>76704418</v>
      </c>
      <c r="C15" s="33">
        <f t="shared" si="0"/>
        <v>19176104.5</v>
      </c>
      <c r="D15" s="33"/>
      <c r="E15" s="34">
        <f t="shared" si="1"/>
        <v>19176104.5</v>
      </c>
      <c r="F15" s="41"/>
    </row>
    <row r="16" spans="1:6">
      <c r="A16" s="25" t="s">
        <v>278</v>
      </c>
      <c r="B16" s="38">
        <f>SUBTOTAL(9,B3:B15)</f>
        <v>308035816</v>
      </c>
      <c r="C16" s="38">
        <f t="shared" ref="C16:E16" si="2">SUBTOTAL(9,C3:C15)</f>
        <v>77008954</v>
      </c>
      <c r="D16" s="38">
        <f t="shared" si="2"/>
        <v>65760922</v>
      </c>
      <c r="E16" s="39">
        <f t="shared" si="2"/>
        <v>11248032</v>
      </c>
    </row>
  </sheetData>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516B0761EB9645BCA7AEA3BB64B755" ma:contentTypeVersion="8" ma:contentTypeDescription="Create a new document." ma:contentTypeScope="" ma:versionID="515dab6618764b116bb965169fcfbe3b">
  <xsd:schema xmlns:xsd="http://www.w3.org/2001/XMLSchema" xmlns:xs="http://www.w3.org/2001/XMLSchema" xmlns:p="http://schemas.microsoft.com/office/2006/metadata/properties" xmlns:ns2="6a7f88e6-78a9-45ed-8fe7-62fcca885c4f" xmlns:ns3="845a8edf-04ea-4a50-b3cf-c4ae7468a948" targetNamespace="http://schemas.microsoft.com/office/2006/metadata/properties" ma:root="true" ma:fieldsID="979ae27500e55fa13b191ef26d8ad52c" ns2:_="" ns3:_="">
    <xsd:import namespace="6a7f88e6-78a9-45ed-8fe7-62fcca885c4f"/>
    <xsd:import namespace="845a8edf-04ea-4a50-b3cf-c4ae7468a94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7f88e6-78a9-45ed-8fe7-62fcca885c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403f3db-e408-45c5-af7e-c4f0667205f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5a8edf-04ea-4a50-b3cf-c4ae7468a94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787f953-e4c6-4f4c-9464-b6e4af65aa1d}" ma:internalName="TaxCatchAll" ma:showField="CatchAllData" ma:web="845a8edf-04ea-4a50-b3cf-c4ae7468a9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a7f88e6-78a9-45ed-8fe7-62fcca885c4f">
      <Terms xmlns="http://schemas.microsoft.com/office/infopath/2007/PartnerControls"/>
    </lcf76f155ced4ddcb4097134ff3c332f>
    <TaxCatchAll xmlns="845a8edf-04ea-4a50-b3cf-c4ae7468a948" xsi:nil="true"/>
  </documentManagement>
</p:properties>
</file>

<file path=customXml/itemProps1.xml><?xml version="1.0" encoding="utf-8"?>
<ds:datastoreItem xmlns:ds="http://schemas.openxmlformats.org/officeDocument/2006/customXml" ds:itemID="{0AED3F1D-67DC-4A05-AF1A-49549CFA8827}"/>
</file>

<file path=customXml/itemProps2.xml><?xml version="1.0" encoding="utf-8"?>
<ds:datastoreItem xmlns:ds="http://schemas.openxmlformats.org/officeDocument/2006/customXml" ds:itemID="{0FC10276-19ED-4AAA-9FAE-0A2D8E044A2F}">
  <ds:schemaRefs>
    <ds:schemaRef ds:uri="http://schemas.microsoft.com/sharepoint/v3/contenttype/forms"/>
  </ds:schemaRefs>
</ds:datastoreItem>
</file>

<file path=customXml/itemProps3.xml><?xml version="1.0" encoding="utf-8"?>
<ds:datastoreItem xmlns:ds="http://schemas.openxmlformats.org/officeDocument/2006/customXml" ds:itemID="{06407F66-B66F-4505-934C-3AF49DA64488}">
  <ds:schemaRefs>
    <ds:schemaRef ds:uri="845a8edf-04ea-4a50-b3cf-c4ae7468a94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a7f88e6-78a9-45ed-8fe7-62fcca885c4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21</vt:i4>
      </vt:variant>
      <vt:variant>
        <vt:lpstr>Plages nommées</vt:lpstr>
      </vt:variant>
      <vt:variant>
        <vt:i4>11</vt:i4>
      </vt:variant>
    </vt:vector>
  </HeadingPairs>
  <TitlesOfParts>
    <vt:vector size="32" baseType="lpstr">
      <vt:lpstr>Liste des annexes</vt:lpstr>
      <vt:lpstr>Annexe 1</vt:lpstr>
      <vt:lpstr>Annexe 2 </vt:lpstr>
      <vt:lpstr>Annexe 3</vt:lpstr>
      <vt:lpstr>Annexe 4</vt:lpstr>
      <vt:lpstr>Annexe 5</vt:lpstr>
      <vt:lpstr>Annexe 6</vt:lpstr>
      <vt:lpstr>Annexe 7</vt:lpstr>
      <vt:lpstr>Annexe 8</vt:lpstr>
      <vt:lpstr>Annexe 9</vt:lpstr>
      <vt:lpstr>Annexe 10</vt:lpstr>
      <vt:lpstr>Annexe 11</vt:lpstr>
      <vt:lpstr>Annexe 12</vt:lpstr>
      <vt:lpstr>Annexe 13</vt:lpstr>
      <vt:lpstr>Annexe 14</vt:lpstr>
      <vt:lpstr>Annexe 15</vt:lpstr>
      <vt:lpstr>Annexe 16</vt:lpstr>
      <vt:lpstr>Annexe 17</vt:lpstr>
      <vt:lpstr>Annexe 18</vt:lpstr>
      <vt:lpstr>Annexe 19</vt:lpstr>
      <vt:lpstr>Annexe 20</vt:lpstr>
      <vt:lpstr>'Annexe 10'!_Hlk87360566</vt:lpstr>
      <vt:lpstr>'Annexe 10'!_Hlk87360571</vt:lpstr>
      <vt:lpstr>'Annexe 10'!_Hlk87360577</vt:lpstr>
      <vt:lpstr>'Annexe 11'!_Toc1371754</vt:lpstr>
      <vt:lpstr>'Liste des annexes'!_Toc88231522</vt:lpstr>
      <vt:lpstr>'Annexe 10'!Impression_des_titres</vt:lpstr>
      <vt:lpstr>'Annexe 15'!Impression_des_titres</vt:lpstr>
      <vt:lpstr>'Annexe 16'!Impression_des_titres</vt:lpstr>
      <vt:lpstr>'Annexe 17'!Impression_des_titres</vt:lpstr>
      <vt:lpstr>'Annexe 3'!Impression_des_titres</vt:lpstr>
      <vt:lpstr>'Annexe 9'!Impression_des_titres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BDO</dc:creator>
  <cp:lastModifiedBy>Hamza Boussabeh</cp:lastModifiedBy>
  <dcterms:created xsi:type="dcterms:W3CDTF">2021-11-19T08:01:12Z</dcterms:created>
  <dcterms:modified xsi:type="dcterms:W3CDTF">2022-12-22T15:54:33Z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0x01010071516B0761EB9645BCA7AEA3BB64B755</vt:lpwstr>
  </property>
  <property fmtid="{D5CDD505-2E9C-101B-9397-08002B2CF9AE}" pid="3" name="MediaServiceImageTags">
    <vt:lpwstr/>
  </property>
</Properties>
</file>